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45" windowWidth="15480" windowHeight="9240"/>
  </bookViews>
  <sheets>
    <sheet name="Συμπλήρωση Αισθητική Αγωγή" sheetId="18" r:id="rId1"/>
  </sheets>
  <calcPr calcId="125725"/>
</workbook>
</file>

<file path=xl/calcChain.xml><?xml version="1.0" encoding="utf-8"?>
<calcChain xmlns="http://schemas.openxmlformats.org/spreadsheetml/2006/main">
  <c r="K6" i="18"/>
  <c r="K3"/>
  <c r="K4"/>
  <c r="T4" l="1"/>
  <c r="U4"/>
  <c r="V4"/>
  <c r="W4"/>
  <c r="X4"/>
  <c r="T6"/>
  <c r="U6"/>
  <c r="V6"/>
  <c r="W6"/>
  <c r="X6"/>
  <c r="T3"/>
  <c r="U3"/>
  <c r="V3"/>
  <c r="W3"/>
  <c r="X3"/>
  <c r="Y3" l="1"/>
  <c r="Y4"/>
  <c r="Y6"/>
</calcChain>
</file>

<file path=xl/sharedStrings.xml><?xml version="1.0" encoding="utf-8"?>
<sst xmlns="http://schemas.openxmlformats.org/spreadsheetml/2006/main" count="40" uniqueCount="39">
  <si>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</si>
  <si>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</si>
  <si>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</si>
  <si>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</si>
  <si>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</si>
  <si>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</si>
  <si>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</si>
  <si>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</si>
  <si>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</si>
  <si>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</si>
  <si>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</si>
  <si>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</si>
  <si>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</si>
  <si>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</si>
  <si>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</si>
  <si>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</si>
  <si>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</si>
  <si>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</si>
  <si>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</si>
  <si>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</si>
  <si>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</si>
  <si>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ΜΑΧ</t>
  </si>
  <si>
    <t>ΣΥΝΟΛΟ ΔΗΜΟΣ ΣΕΡΒΙΩΝ</t>
  </si>
  <si>
    <t>ΣΥΝΟΛΟ ΔΗΜΟΣ ΒΕΛΒΕΝΤΟΥ</t>
  </si>
  <si>
    <t>ΒΕΛΒΕΝΤΟΥ</t>
  </si>
  <si>
    <t>Παρατηρήσεις</t>
  </si>
  <si>
    <t>Λαμπρίρη Βασιλική</t>
  </si>
  <si>
    <t>ΠΕ91</t>
  </si>
  <si>
    <t>ΔΣ 9ο Πτολ/δας
(8 ώρες/εβδ)</t>
  </si>
  <si>
    <t>Υφαντίδου Ουρανία</t>
  </si>
  <si>
    <t>ΔΣ 17ο Κοζάνης
(8 ώρες/εβδ)</t>
  </si>
  <si>
    <t>Καρακίτσιου Βασιλική</t>
  </si>
  <si>
    <t>ΠΕ08</t>
  </si>
  <si>
    <t>Πράξη 17/18-8-2022 Συμπλήρωση ωραρίου εκπαιδευτικών κλάδου ΠΕ08 και ΠΕ91</t>
  </si>
  <si>
    <t>ΔΣ 2ο Σερβίων 6 ώρες/εβδ
ΔΣ 4ο Σερβίων 6 ώρες/εβδ</t>
  </si>
  <si>
    <t>ΔΣ Βελβεντού
(11 ώρες/εβδ)</t>
  </si>
  <si>
    <t>ΔΣ 11ο Πτολ/δας 8 ώρες/εβδ
ΔΣ 12ο Πτολ/δας 4 ώρες/εβδ
ΔΣ 3ο Πτολ/δας 3 ώρες/εβδ</t>
  </si>
  <si>
    <t>ΔΣ 10ο Κοζάνης 7 ώρες/εβδ
ΔΣ 6ο Κοζάνης 8 ώρες/εβδ</t>
  </si>
  <si>
    <t xml:space="preserve">ΣΥΜΠΛΗΡΩΣΗ ΩΡΑΡΙΟΥ ΣΧΟΛΙΚΕΣ ΜΟΝΑΔΕΣ ΑΠΌ 1-9-2022 ΕΩΣ 21-6-2023
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</si>
</sst>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10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"/>
  <sheetViews>
    <sheetView tabSelected="1" zoomScale="130" zoomScaleNormal="13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C12" sqref="C12"/>
    </sheetView>
  </sheetViews>
  <sheetFormatPr defaultRowHeight="12.75"/>
  <cols>
    <col min="1" max="1" width="3.42578125" style="6" customWidth="1"/>
    <col min="2" max="2" width="7.140625" style="5" customWidth="1"/>
    <col min="3" max="3" width="13" style="5" customWidth="1"/>
    <col min="4" max="4" width="4.140625" style="5" customWidth="1"/>
    <col min="5" max="5" width="13.7109375" style="5" customWidth="1"/>
    <col min="6" max="6" width="4.28515625" style="5" customWidth="1"/>
    <col min="7" max="7" width="5.42578125" style="5" customWidth="1"/>
    <col min="8" max="8" width="4.5703125" style="5" customWidth="1"/>
    <col min="9" max="9" width="4.42578125" style="5" hidden="1" customWidth="1"/>
    <col min="10" max="10" width="6.140625" style="5" customWidth="1"/>
    <col min="11" max="11" width="6.28515625" style="5" customWidth="1"/>
    <col min="12" max="12" width="3.28515625" style="5" customWidth="1"/>
    <col min="13" max="13" width="10.42578125" style="5" customWidth="1"/>
    <col min="14" max="14" width="4.5703125" style="5" hidden="1" customWidth="1"/>
    <col min="15" max="15" width="10.42578125" style="5" hidden="1" customWidth="1"/>
    <col min="16" max="16" width="5.42578125" style="5" hidden="1" customWidth="1"/>
    <col min="17" max="17" width="8.42578125" style="5" hidden="1" customWidth="1"/>
    <col min="18" max="18" width="5" style="5" hidden="1" customWidth="1"/>
    <col min="19" max="19" width="6" style="5" hidden="1" customWidth="1"/>
    <col min="20" max="20" width="8.42578125" style="5" hidden="1" customWidth="1"/>
    <col min="21" max="21" width="8" style="5" hidden="1" customWidth="1"/>
    <col min="22" max="22" width="7.140625" style="5" hidden="1" customWidth="1"/>
    <col min="23" max="23" width="10.28515625" style="5" hidden="1" customWidth="1"/>
    <col min="24" max="24" width="10.28515625" style="5" customWidth="1"/>
    <col min="25" max="25" width="8.5703125" style="5" customWidth="1"/>
    <col min="26" max="26" width="23.5703125" style="5" customWidth="1"/>
    <col min="27" max="27" width="13.140625" style="5" customWidth="1"/>
    <col min="28" max="16384" width="9.140625" style="5"/>
  </cols>
  <sheetData>
    <row r="1" spans="1:26" s="4" customFormat="1" ht="24.75" customHeight="1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7.5" customHeight="1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25</v>
      </c>
      <c r="G2" s="2" t="s">
        <v>16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17</v>
      </c>
      <c r="Q2" s="2" t="s">
        <v>18</v>
      </c>
      <c r="R2" s="2" t="s">
        <v>19</v>
      </c>
      <c r="S2" s="2" t="s">
        <v>20</v>
      </c>
      <c r="T2" s="1" t="s">
        <v>8</v>
      </c>
      <c r="U2" s="1" t="s">
        <v>7</v>
      </c>
      <c r="V2" s="1" t="s">
        <v>6</v>
      </c>
      <c r="W2" s="1" t="s">
        <v>22</v>
      </c>
      <c r="X2" s="1" t="s">
        <v>23</v>
      </c>
      <c r="Y2" s="1" t="s">
        <v>21</v>
      </c>
      <c r="Z2" s="1" t="s">
        <v>38</v>
      </c>
    </row>
    <row r="3" spans="1:26" ht="33.75">
      <c r="A3" s="18">
        <v>1</v>
      </c>
      <c r="B3" s="14">
        <v>720318</v>
      </c>
      <c r="C3" s="16" t="s">
        <v>26</v>
      </c>
      <c r="D3" s="7" t="s">
        <v>27</v>
      </c>
      <c r="E3" s="17" t="s">
        <v>28</v>
      </c>
      <c r="F3" s="17"/>
      <c r="G3" s="7">
        <v>23</v>
      </c>
      <c r="H3" s="7">
        <v>12</v>
      </c>
      <c r="I3" s="7"/>
      <c r="J3" s="13">
        <v>44.71</v>
      </c>
      <c r="K3" s="9">
        <f>SUM(H3:J3)</f>
        <v>56.71</v>
      </c>
      <c r="L3" s="7"/>
      <c r="M3" s="10"/>
      <c r="N3" s="7"/>
      <c r="O3" s="10"/>
      <c r="P3" s="7"/>
      <c r="Q3" s="7"/>
      <c r="R3" s="7"/>
      <c r="S3" s="10"/>
      <c r="T3" s="3">
        <f t="shared" ref="T3:T6" si="0" xml:space="preserve"> IF(AND(M3 = "ΕΟΡΔΑΙΑΣ",O3 = "ΕΟΡΔΑΙΑΣ"), SUM(K3,L3,N3),  IF(M3 = "ΕΟΡΔΑΙΑΣ", SUM(K3,L3), 0) + IF(O3 = "ΕΟΡΔΑΙΑΣ", SUM(K3,N3),0)) + IF(Q3 = "ΕΟΡΔΑΙΑΣ", P3, 0)  + IF(S3 = "ΕΟΡΔΑΙΑΣ", R3, 0)</f>
        <v>0</v>
      </c>
      <c r="U3" s="3">
        <f t="shared" ref="U3:U6" si="1" xml:space="preserve"> IF(AND(M3 = "ΚΟΖΑΝΗΣ",O3 = "ΚΟΖΑΝΗΣ"), SUM(K3,L3,N3),  IF(M3 = "ΚΟΖΑΝΗΣ", SUM(K3,L3), 0) + IF(O3 = "ΚΟΖΑΝΗΣ", SUM(K3,N3),0)) + IF(Q3 = "ΚΟΖΑΝΗΣ", P3, 0)  + IF(S3 = "ΚΟΖΑΝΗΣ", R3, 0)</f>
        <v>0</v>
      </c>
      <c r="V3" s="3">
        <f t="shared" ref="V3:V6" si="2" xml:space="preserve"> IF(AND(M3 = "ΒΟΙΟΥ",O3 = "ΒΟΙΟΥ"), SUM(K3,L3,N3),  IF(M3 = "ΒΟΙΟΥ", SUM(K3,L3), 0) + IF(O3 = "ΒΟΙΟΥ", SUM(K3,N3),0)) + IF(Q3 = "ΒΟΙΟΥ", P3, 0)  + IF(S3 = "ΒΟΙΟΥ", R3, 0)</f>
        <v>0</v>
      </c>
      <c r="W3" s="3">
        <f t="shared" ref="W3:W6" si="3" xml:space="preserve"> IF(AND($M3 = "ΣΕΡΒΙΩΝ",$O3 = "ΣΕΡΒΙΩΝ"), SUM($K3,$L3,$N3),  IF($M3 = "ΣΕΡΒΙΩΝ", SUM($K3,$L3), 0) + IF($O3 = "ΣΕΡΒΙΩΝ", SUM($K3,$N3),0)) + IF($Q3 = "ΣΕΡΒΙΩΝ", $P3, 0)  + IF($S3 = "ΣΕΡΒΙΩΝ",$R3, 0)</f>
        <v>0</v>
      </c>
      <c r="X3" s="3">
        <f t="shared" ref="X3:X6" si="4" xml:space="preserve"> IF(AND($M3 = "ΒΕΛΒΕΝΤΟΥ",$O3 = "ΒΕΛΒΕΝΤΟΥ"), SUM($K3,$L3,$N3),  IF($M3 = "ΒΕΛΒΕΝΤΟΥ", SUM($K3,$L3), 0) + IF($O3 = "ΒΕΛΒΕΝΤΟΥ", SUM($K3,$N3),0)) + IF($Q3 = "ΒΕΛΒΕΝΤΟΥ", $P3, 0)  + IF($S3 = "ΒΕΛΒΕΝΤΟΥ",$R3, 0)</f>
        <v>0</v>
      </c>
      <c r="Y3" s="3">
        <f t="shared" ref="Y3:Y6" si="5">MAX(T3:X3,K3)</f>
        <v>56.71</v>
      </c>
      <c r="Z3" s="11" t="s">
        <v>36</v>
      </c>
    </row>
    <row r="4" spans="1:26" s="12" customFormat="1" ht="30.2" customHeight="1">
      <c r="A4" s="18">
        <v>2</v>
      </c>
      <c r="B4" s="14">
        <v>720315</v>
      </c>
      <c r="C4" s="15" t="s">
        <v>29</v>
      </c>
      <c r="D4" s="7" t="s">
        <v>27</v>
      </c>
      <c r="E4" s="17" t="s">
        <v>30</v>
      </c>
      <c r="F4" s="17"/>
      <c r="G4" s="7">
        <v>23</v>
      </c>
      <c r="H4" s="7">
        <v>12</v>
      </c>
      <c r="I4" s="7"/>
      <c r="J4" s="7">
        <v>44.12</v>
      </c>
      <c r="K4" s="9">
        <f>SUM(H4:J4)</f>
        <v>56.12</v>
      </c>
      <c r="L4" s="7"/>
      <c r="M4" s="10"/>
      <c r="N4" s="7"/>
      <c r="O4" s="10"/>
      <c r="P4" s="7"/>
      <c r="Q4" s="7"/>
      <c r="R4" s="7"/>
      <c r="S4" s="10"/>
      <c r="T4" s="3">
        <f t="shared" si="0"/>
        <v>0</v>
      </c>
      <c r="U4" s="3">
        <f t="shared" si="1"/>
        <v>0</v>
      </c>
      <c r="V4" s="3">
        <f t="shared" si="2"/>
        <v>0</v>
      </c>
      <c r="W4" s="3">
        <f t="shared" si="3"/>
        <v>0</v>
      </c>
      <c r="X4" s="3">
        <f t="shared" si="4"/>
        <v>0</v>
      </c>
      <c r="Y4" s="3">
        <f t="shared" si="5"/>
        <v>56.12</v>
      </c>
      <c r="Z4" s="8" t="s">
        <v>37</v>
      </c>
    </row>
    <row r="5" spans="1:26" s="12" customFormat="1" ht="1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3"/>
      <c r="L5" s="22"/>
      <c r="M5" s="22"/>
      <c r="N5" s="22"/>
      <c r="O5" s="22"/>
      <c r="P5" s="22"/>
      <c r="Q5" s="22"/>
      <c r="R5" s="22"/>
      <c r="S5" s="22"/>
      <c r="T5" s="24"/>
      <c r="U5" s="24"/>
      <c r="V5" s="24"/>
      <c r="W5" s="24"/>
      <c r="X5" s="24"/>
      <c r="Y5" s="24"/>
      <c r="Z5" s="25"/>
    </row>
    <row r="6" spans="1:26" s="12" customFormat="1" ht="30.2" customHeight="1">
      <c r="A6" s="18">
        <v>1</v>
      </c>
      <c r="B6" s="14">
        <v>713358</v>
      </c>
      <c r="C6" s="16" t="s">
        <v>31</v>
      </c>
      <c r="D6" s="7" t="s">
        <v>32</v>
      </c>
      <c r="E6" s="17" t="s">
        <v>35</v>
      </c>
      <c r="F6" s="17"/>
      <c r="G6" s="7">
        <v>23</v>
      </c>
      <c r="H6" s="7">
        <v>18</v>
      </c>
      <c r="I6" s="7"/>
      <c r="J6" s="7">
        <v>52.22</v>
      </c>
      <c r="K6" s="9">
        <f>SUM(H6:J6)</f>
        <v>70.22</v>
      </c>
      <c r="L6" s="7">
        <v>4</v>
      </c>
      <c r="M6" s="10" t="s">
        <v>24</v>
      </c>
      <c r="N6" s="7"/>
      <c r="O6" s="10"/>
      <c r="P6" s="7"/>
      <c r="Q6" s="7"/>
      <c r="R6" s="7"/>
      <c r="S6" s="10"/>
      <c r="T6" s="3">
        <f t="shared" si="0"/>
        <v>0</v>
      </c>
      <c r="U6" s="3">
        <f t="shared" si="1"/>
        <v>0</v>
      </c>
      <c r="V6" s="3">
        <f t="shared" si="2"/>
        <v>0</v>
      </c>
      <c r="W6" s="3">
        <f t="shared" si="3"/>
        <v>0</v>
      </c>
      <c r="X6" s="3">
        <f t="shared" si="4"/>
        <v>74.22</v>
      </c>
      <c r="Y6" s="3">
        <f t="shared" si="5"/>
        <v>74.22</v>
      </c>
      <c r="Z6" s="11" t="s">
        <v>34</v>
      </c>
    </row>
  </sheetData>
  <sortState ref="A3:Z12">
    <sortCondition descending="1" ref="Y2"/>
  </sortState>
  <mergeCells count="1">
    <mergeCell ref="A1:Z1"/>
  </mergeCells>
  <phoneticPr fontId="7" type="noConversion"/>
  <conditionalFormatting sqref="T3:Y3 T5:Y6 T4 V4:Y4">
    <cfRule type="cellIs" dxfId="1" priority="2" stopIfTrue="1" operator="equal">
      <formula>0</formula>
    </cfRule>
  </conditionalFormatting>
  <conditionalFormatting sqref="U4">
    <cfRule type="cellIs" dxfId="0" priority="1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Συμπλήρωση Αισθητική Αγωγή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2022-08-18T09:35:29Z</dcterms:modified>
</cp:coreProperties>
</file>