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00" activeTab="2"/>
  </bookViews>
  <sheets>
    <sheet name="ΠΕ11 1" sheetId="3" r:id="rId1"/>
    <sheet name="ΠΕ11 2" sheetId="5" r:id="rId2"/>
    <sheet name="Εκπαιδευτικοί με νέα αίτηση" sheetId="9" r:id="rId3"/>
  </sheets>
  <definedNames>
    <definedName name="_xlnm._FilterDatabase" localSheetId="1" hidden="1">'ΠΕ11 2'!$B$3:$X$4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5"/>
  <c r="V7"/>
  <c r="U7"/>
  <c r="T7"/>
  <c r="S7"/>
  <c r="J7"/>
  <c r="W6"/>
  <c r="U6"/>
  <c r="T6"/>
  <c r="S6"/>
  <c r="J6"/>
  <c r="V6" s="1"/>
  <c r="W5"/>
  <c r="V5"/>
  <c r="U5"/>
  <c r="T5"/>
  <c r="S5"/>
  <c r="J5"/>
  <c r="W4"/>
  <c r="V4"/>
  <c r="U4"/>
  <c r="T4"/>
  <c r="J4"/>
  <c r="S4" s="1"/>
  <c r="W3"/>
  <c r="V3"/>
  <c r="U3"/>
  <c r="T3"/>
  <c r="S3"/>
  <c r="J3"/>
  <c r="X5" l="1"/>
  <c r="X7"/>
  <c r="X6"/>
  <c r="X3"/>
  <c r="X4"/>
  <c r="P8" i="3" l="1"/>
  <c r="O8"/>
  <c r="N8"/>
  <c r="M8"/>
  <c r="L8"/>
  <c r="P7"/>
  <c r="O7"/>
  <c r="N7"/>
  <c r="M7"/>
  <c r="L7"/>
  <c r="Q7" s="1"/>
  <c r="P6"/>
  <c r="O6"/>
  <c r="N6"/>
  <c r="M6"/>
  <c r="L6"/>
  <c r="P5"/>
  <c r="O5"/>
  <c r="N5"/>
  <c r="M5"/>
  <c r="L5"/>
  <c r="P4"/>
  <c r="O4"/>
  <c r="N4"/>
  <c r="M4"/>
  <c r="L4"/>
  <c r="Q4" l="1"/>
  <c r="Q5"/>
  <c r="Q6"/>
  <c r="Q8"/>
</calcChain>
</file>

<file path=xl/sharedStrings.xml><?xml version="1.0" encoding="utf-8"?>
<sst xmlns="http://schemas.openxmlformats.org/spreadsheetml/2006/main" count="127" uniqueCount="81">
  <si>
    <t>ΑΑ</t>
  </si>
  <si>
    <t>ΑΜ</t>
  </si>
  <si>
    <t>ΟΝΟΜΑΤΕΠΩΝΥΜΟ</t>
  </si>
  <si>
    <t>ΥΠΟΧΡ. ΩΡΑΡΙΟ</t>
  </si>
  <si>
    <t xml:space="preserve">ΜΟΡΙΑ ΜΕΤΑΘΕΣΗΣ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</si>
  <si>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</si>
  <si>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</si>
  <si>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</si>
  <si>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</si>
  <si>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ΕΟΡΔΑΙΑΣ</t>
  </si>
  <si>
    <t>ΣΥΝΟΛΟ ΔΗΜΟΣ  ΚΟΖΑΝΗΣ</t>
  </si>
  <si>
    <t>ΣΥΝΟΛΟ ΔΗΜΟΣ ΒΟΙΟΥ</t>
  </si>
  <si>
    <t>ΜΑΧ</t>
  </si>
  <si>
    <t xml:space="preserve">ΤΟΠΟΘΕΤΗΣΗ </t>
  </si>
  <si>
    <t xml:space="preserve">ΣΧΟΛΙΚΗ ΜΟΝΑΔΑ ΟΡΓΑΝΙΚΗΣ ΜΕ ΩΡΕΣ/ΕΒΔ </t>
  </si>
  <si>
    <t>ΣΧΟΛΙΚΗ ΜΟΝΑΔΑ ΚΥΡΙΑΣ ΤΟΠΟΘΕΤΗΣΗΣ</t>
  </si>
  <si>
    <t>ΣΥΝΟΛΟ ΔΗΜΟΣ ΣΕΡΒΙΩΝ</t>
  </si>
  <si>
    <t>ΣΥΝΟΛΟ ΔΗΜΟΣ ΒΕΛΒΕΝΤΟΥ</t>
  </si>
  <si>
    <t>ΜΕΓ ΜΟΡΙΑ</t>
  </si>
  <si>
    <t>ΠΥΣΠΕ Κοζάνης</t>
  </si>
  <si>
    <t>ΕΟΡΔΑΙΑΣ</t>
  </si>
  <si>
    <t>ΚΟΖΑΝΗΣ</t>
  </si>
  <si>
    <t>ΒΟΙΟΥ</t>
  </si>
  <si>
    <t>Μάγκου Αναστασία</t>
  </si>
  <si>
    <t>ΔΣ 5ο Πτολ/δας
(16 ώρες/εβδ)</t>
  </si>
  <si>
    <t>ΣΕΡΒΙΩΝ</t>
  </si>
  <si>
    <t>Πουτακίδου Ελισάβετ</t>
  </si>
  <si>
    <t>ΔΣ 10ο Πτολ/δας
(16+2 ώρες/εβδ)</t>
  </si>
  <si>
    <t>ΔΣ 4ο Πτολ/δας 5 ώρες/εβδ</t>
  </si>
  <si>
    <t>Τζιλίνη Αναστασία</t>
  </si>
  <si>
    <t>ΔΣ 13ο Κοζάνης 11 ώρες/εβδ</t>
  </si>
  <si>
    <t>ΔΣ Νεάπολης 2 ολ ώρες/εβδ
ΔΣ 3ο Σιάτιστας 5 ώρες/εβδ
ΔΣ 1ο Σιάτιστας 2+2 ώρες/εβδ</t>
  </si>
  <si>
    <t>Ανδρεόπουλος Αθανάσιος</t>
  </si>
  <si>
    <t>Τζιλίνης Ζήσης</t>
  </si>
  <si>
    <t>ΔΣ Χ.Μεγδάνη 11 ώρες/εβδ</t>
  </si>
  <si>
    <t>ΔΣ Δρεπάνου 2 ώρες/εβδ
ΔΣ 19ο Κοζάνης 3 ώρες/εβδ
ΔΣ 17ο Κοζάνης 6 ώρες/εβδ</t>
  </si>
  <si>
    <t>Σαμαράς Μιχαήλ</t>
  </si>
  <si>
    <t>ΔΣ Άρδασσας 12 ώρες/εβδ</t>
  </si>
  <si>
    <t xml:space="preserve">ΕΠΑΝΑΤΟΠΟΘΕΤΗΣΕΙΣ ΠΕ11 </t>
  </si>
  <si>
    <t xml:space="preserve">ΠΡΑΞΗ 37/29-09-2020  </t>
  </si>
  <si>
    <t xml:space="preserve">ΕΠΑΝΑΤΟΠΟΘΕΤΗΣΗ 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</si>
  <si>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</si>
  <si>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</si>
  <si>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</si>
  <si>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</si>
  <si>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</si>
  <si>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</si>
  <si>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</si>
  <si>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</si>
  <si>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</si>
  <si>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</si>
  <si>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</si>
  <si>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Αρβανίτης Άνθιμος</t>
  </si>
  <si>
    <t>ΠΕ11</t>
  </si>
  <si>
    <t>ΔΣ 1ο Πτολ/δας
(22 ώρες/εβδ)</t>
  </si>
  <si>
    <t>ΔΣ Πύργους 13+1+5 ώρες/εβδ
ΔΣ Ασβεστόπετρας 3 ώρες/εβδ</t>
  </si>
  <si>
    <t xml:space="preserve">ΔΣ Ολυμπιάδας ΚΤ 6+3 ώρες/εβδ
ΔΣ Ασβεστόπετρας 8 ώρες/εβδ
ΔΣ Άρδασσα 4 ώρες/εβδ </t>
  </si>
  <si>
    <t>Φούνταρλης Αντώνιος</t>
  </si>
  <si>
    <t>ΠΥΣΠΕ Δυτ. Αττικής</t>
  </si>
  <si>
    <t>Μίχος Νικόλαος</t>
  </si>
  <si>
    <t>ΠΥΣΠΕ Κέρκυρας</t>
  </si>
  <si>
    <t>Γκούμα Ιωάννα</t>
  </si>
  <si>
    <t>ΠΥΣΠΕ Πειραιά</t>
  </si>
  <si>
    <t>ΔΣ 2ο Πτολ/δας 2 ώρες/εβδ
(υπόλοιπο 20 ώρες)</t>
  </si>
  <si>
    <t>ΔΣ 3ο Πτολ/δας 7+2 ώρες/εβδ</t>
  </si>
  <si>
    <t>ΔΣ 2ο Κοζάνης 6 ολ ώρες/εβδ
ΔΣ Χ.Μούκα 4 ώρες/εβδ</t>
  </si>
  <si>
    <t>ΔΣ 12ο Πτολ/δας 10+3 ώρες/εβδ</t>
  </si>
  <si>
    <t>ΔΣ 5ο Πτολ/δας 10 ώρες/εβδ κτ 
ΔΣ 2ο Πτολ/δας 2 ολ ώρες/εβδ
υπόλοιπο  10 ώρες/εβδ</t>
  </si>
  <si>
    <t xml:space="preserve">Πράξη 37 / 29-09-2020   </t>
  </si>
  <si>
    <t>ΔΣ 4ο Σερβίων 10 ώρες/εβδ ΔΣ 8ο Πτολ/δας ΚΤ 13 ώρες/εβδ</t>
  </si>
  <si>
    <t>ΔΣ 10ο Πτολ/δας 16 ώρες/εβδ
ΔΣ 4ο Πτολ/δας 5 ώρες/εβδ</t>
  </si>
  <si>
    <t>Δεν ικανοποιείται στην παρούσα συνεδρίαση</t>
  </si>
  <si>
    <t>ΔΣ 3ο Πτολ/δας 11+2 ώρες/εβδ
ΔΣ 12ο Πτολ/δας 6+3 ώρες/εβδ</t>
  </si>
  <si>
    <t>Νέα αίτηση για τις 10 ώρες</t>
  </si>
  <si>
    <t>Νέα αίτηση για τις 20 ώρες</t>
  </si>
  <si>
    <t>ΔΣ Λιβαδερού 23 ώρες/εβδ</t>
  </si>
  <si>
    <t>ΠΥΣΔΕ Κοζάνης</t>
  </si>
  <si>
    <t>Νεστορόπουλος Κωνσταντίνος</t>
  </si>
  <si>
    <t>Σαρίδου Ευτέρπη</t>
  </si>
  <si>
    <t>ΩΡΕΣ ΤΟΠΟΘΕΤΗΣΗΣ</t>
  </si>
  <si>
    <t>ΠΥΣΔΕ Κέρκυρας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</si>
</sst>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1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rgb="FFFF0000"/>
      <name val="Calibri"/>
      <family val="2"/>
    </font>
    <font>
      <sz val="8"/>
      <color indexed="8"/>
      <name val="Calibri"/>
      <family val="2"/>
    </font>
    <font>
      <sz val="8"/>
      <name val="Calibri"/>
      <family val="2"/>
      <charset val="161"/>
    </font>
    <font>
      <b/>
      <sz val="9"/>
      <name val="Calibri"/>
      <family val="2"/>
      <charset val="161"/>
    </font>
    <font>
      <b/>
      <sz val="7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>
      <alignment wrapText="1"/>
    </xf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</cellXfs>
  <cellStyles count="3">
    <cellStyle name="Κανονικό" xfId="0" builtinId="0"/>
    <cellStyle name="Κανονικό 2" xfId="1"/>
    <cellStyle name="Κανονικό 4" xfId="2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zoomScaleNormal="100" workbookViewId="0">
      <selection sqref="A1:S1"/>
    </sheetView>
  </sheetViews>
  <sheetFormatPr defaultRowHeight="15"/>
  <cols>
    <col min="1" max="1" width="3.5703125" style="15" customWidth="1"/>
    <col min="2" max="2" width="6.140625" style="3" bestFit="1" customWidth="1"/>
    <col min="3" max="3" width="18" style="3" customWidth="1"/>
    <col min="4" max="4" width="6" style="3" customWidth="1"/>
    <col min="5" max="5" width="14.140625" style="3" customWidth="1"/>
    <col min="6" max="6" width="14.5703125" style="3" customWidth="1"/>
    <col min="7" max="7" width="7.42578125" style="3" customWidth="1"/>
    <col min="8" max="8" width="6.7109375" style="3" customWidth="1"/>
    <col min="9" max="9" width="7.5703125" style="3" customWidth="1"/>
    <col min="10" max="10" width="6.5703125" style="3" customWidth="1"/>
    <col min="11" max="11" width="7.5703125" style="3" customWidth="1"/>
    <col min="12" max="12" width="8" style="3" customWidth="1"/>
    <col min="13" max="13" width="7.28515625" style="3" bestFit="1" customWidth="1"/>
    <col min="14" max="14" width="6.5703125" style="3" bestFit="1" customWidth="1"/>
    <col min="15" max="15" width="6.5703125" style="3" hidden="1" customWidth="1"/>
    <col min="16" max="16" width="8.7109375" style="3" hidden="1" customWidth="1"/>
    <col min="17" max="17" width="10.7109375" style="3" hidden="1" customWidth="1"/>
    <col min="18" max="18" width="23.85546875" style="3" customWidth="1"/>
    <col min="19" max="19" width="21.5703125" style="3" customWidth="1"/>
    <col min="20" max="16384" width="9.140625" style="3"/>
  </cols>
  <sheetData>
    <row r="1" spans="1:19" ht="17.25" customHeight="1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2.5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6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14</v>
      </c>
      <c r="F3" s="1" t="s">
        <v>15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16</v>
      </c>
      <c r="P3" s="1" t="s">
        <v>17</v>
      </c>
      <c r="Q3" s="1" t="s">
        <v>18</v>
      </c>
      <c r="R3" s="1" t="s">
        <v>13</v>
      </c>
      <c r="S3" s="1" t="s">
        <v>40</v>
      </c>
    </row>
    <row r="4" spans="1:19" ht="30" customHeight="1">
      <c r="A4" s="4">
        <v>1</v>
      </c>
      <c r="B4" s="12">
        <v>577309</v>
      </c>
      <c r="C4" s="6" t="s">
        <v>26</v>
      </c>
      <c r="D4" s="7">
        <v>21</v>
      </c>
      <c r="E4" s="7" t="s">
        <v>27</v>
      </c>
      <c r="F4" s="7"/>
      <c r="G4" s="9">
        <v>134.43</v>
      </c>
      <c r="H4" s="10">
        <v>4</v>
      </c>
      <c r="I4" s="10" t="s">
        <v>20</v>
      </c>
      <c r="J4" s="10">
        <v>4</v>
      </c>
      <c r="K4" s="10" t="s">
        <v>20</v>
      </c>
      <c r="L4" s="9">
        <f t="shared" ref="L4:L8" si="0" xml:space="preserve"> IF(AND(I4 = "ΕΟΡΔΑΙΑΣ",K4 = "ΕΟΡΔΑΙΑΣ"), SUM(G4,H4,J4),  IF(I4 = "ΕΟΡΔΑΙΑΣ", SUM(G4,H4), 0) + IF(K4 = "ΕΟΡΔΑΙΑΣ", SUM(G4,J4),0))</f>
        <v>142.43</v>
      </c>
      <c r="M4" s="9">
        <f t="shared" ref="M4:M8" si="1" xml:space="preserve"> IF(AND(I4 = "ΚΟΖΑΝΗΣ",K4 = "ΚΟΖΑΝΗΣ"), SUM(G4,H4,J4),  IF(I4 = "ΚΟΖΑΝΗΣ", SUM(G4,H4), 0) + IF(K4 = "ΚΟΖΑΝΗΣ", SUM(G4,J4),0))</f>
        <v>0</v>
      </c>
      <c r="N4" s="9">
        <f t="shared" ref="N4:N8" si="2" xml:space="preserve"> IF(AND(I4 = "ΒΟΙΟΥ",K4 = "ΒΟΙΟΥ"), SUM(G4,H4,J4),  IF(I4 = "ΒΟΙΟΥ", SUM(G4,H4), 0) + IF(K4 = "ΒΟΙΟΥ", SUM(G4,J4),0))</f>
        <v>0</v>
      </c>
      <c r="O4" s="9">
        <f t="shared" ref="O4:O8" si="3" xml:space="preserve"> IF(AND($I4 = "ΣΕΡΒΙΩΝ",$K4 = "ΣΕΡΒΙΩΝ"), SUM($G4,$H4,$J4),  IF($I4 = "ΣΕΡΒΙΩΝ", SUM($G4,$H4), 0) + IF($K4 = "ΣΕΡΒΙΩΝ", SUM($G4,$J4),0))</f>
        <v>0</v>
      </c>
      <c r="P4" s="9">
        <f t="shared" ref="P4:P8" si="4" xml:space="preserve"> IF(AND($I4 = "ΒΕΛΒΕΝΤΟΥ",$K4 = "ΒΕΛΒΕΝΤΟΥ"), SUM($G4,$H4,$J4),  IF($I4 = "ΒΕΛΒΕΝΤΟΥ", SUM($G4,$H4), 0) + IF($K4 = "ΒΕΛΒΕΝΤΟΥ", SUM($G4,$J4),0))</f>
        <v>0</v>
      </c>
      <c r="Q4" s="13">
        <f t="shared" ref="Q4:Q8" si="5">MAX(L4:P4,G4)</f>
        <v>142.43</v>
      </c>
      <c r="R4" s="5" t="s">
        <v>28</v>
      </c>
      <c r="S4" s="11" t="s">
        <v>70</v>
      </c>
    </row>
    <row r="5" spans="1:19" ht="33.75">
      <c r="A5" s="4">
        <v>2</v>
      </c>
      <c r="B5" s="5">
        <v>225194</v>
      </c>
      <c r="C5" s="6" t="s">
        <v>29</v>
      </c>
      <c r="D5" s="7">
        <v>22</v>
      </c>
      <c r="E5" s="8" t="s">
        <v>19</v>
      </c>
      <c r="F5" s="7" t="s">
        <v>30</v>
      </c>
      <c r="G5" s="9">
        <v>116.69</v>
      </c>
      <c r="H5" s="10">
        <v>4</v>
      </c>
      <c r="I5" s="10" t="s">
        <v>22</v>
      </c>
      <c r="J5" s="10">
        <v>4</v>
      </c>
      <c r="K5" s="10" t="s">
        <v>22</v>
      </c>
      <c r="L5" s="9">
        <f t="shared" si="0"/>
        <v>0</v>
      </c>
      <c r="M5" s="9">
        <f t="shared" si="1"/>
        <v>0</v>
      </c>
      <c r="N5" s="9">
        <f t="shared" si="2"/>
        <v>124.69</v>
      </c>
      <c r="O5" s="9">
        <f t="shared" si="3"/>
        <v>0</v>
      </c>
      <c r="P5" s="9">
        <f t="shared" si="4"/>
        <v>0</v>
      </c>
      <c r="Q5" s="9">
        <f t="shared" si="5"/>
        <v>124.69</v>
      </c>
      <c r="R5" s="11" t="s">
        <v>31</v>
      </c>
      <c r="S5" s="11" t="s">
        <v>71</v>
      </c>
    </row>
    <row r="6" spans="1:19" ht="30" customHeight="1">
      <c r="A6" s="4">
        <v>3</v>
      </c>
      <c r="B6" s="5">
        <v>609418</v>
      </c>
      <c r="C6" s="6" t="s">
        <v>32</v>
      </c>
      <c r="D6" s="7">
        <v>22</v>
      </c>
      <c r="E6" s="8" t="s">
        <v>19</v>
      </c>
      <c r="F6" s="7" t="s">
        <v>64</v>
      </c>
      <c r="G6" s="9">
        <v>104.85</v>
      </c>
      <c r="H6" s="10">
        <v>4</v>
      </c>
      <c r="I6" s="10" t="s">
        <v>20</v>
      </c>
      <c r="J6" s="10">
        <v>4</v>
      </c>
      <c r="K6" s="10" t="s">
        <v>20</v>
      </c>
      <c r="L6" s="9">
        <f t="shared" si="0"/>
        <v>112.85</v>
      </c>
      <c r="M6" s="9">
        <f t="shared" si="1"/>
        <v>0</v>
      </c>
      <c r="N6" s="9">
        <f t="shared" si="2"/>
        <v>0</v>
      </c>
      <c r="O6" s="9">
        <f t="shared" si="3"/>
        <v>0</v>
      </c>
      <c r="P6" s="9">
        <f t="shared" si="4"/>
        <v>0</v>
      </c>
      <c r="Q6" s="9">
        <f t="shared" si="5"/>
        <v>112.85</v>
      </c>
      <c r="R6" s="11" t="s">
        <v>66</v>
      </c>
      <c r="S6" s="7" t="s">
        <v>72</v>
      </c>
    </row>
    <row r="7" spans="1:19" ht="33.75">
      <c r="A7" s="4">
        <v>4</v>
      </c>
      <c r="B7" s="5">
        <v>225195</v>
      </c>
      <c r="C7" s="6" t="s">
        <v>33</v>
      </c>
      <c r="D7" s="7">
        <v>22</v>
      </c>
      <c r="E7" s="8" t="s">
        <v>19</v>
      </c>
      <c r="F7" s="7" t="s">
        <v>34</v>
      </c>
      <c r="G7" s="9">
        <v>102.9</v>
      </c>
      <c r="H7" s="10">
        <v>4</v>
      </c>
      <c r="I7" s="10" t="s">
        <v>22</v>
      </c>
      <c r="J7" s="10">
        <v>4</v>
      </c>
      <c r="K7" s="10" t="s">
        <v>21</v>
      </c>
      <c r="L7" s="9">
        <f t="shared" si="0"/>
        <v>0</v>
      </c>
      <c r="M7" s="9">
        <f t="shared" si="1"/>
        <v>106.9</v>
      </c>
      <c r="N7" s="9">
        <f t="shared" si="2"/>
        <v>106.9</v>
      </c>
      <c r="O7" s="9">
        <f t="shared" si="3"/>
        <v>0</v>
      </c>
      <c r="P7" s="9">
        <f t="shared" si="4"/>
        <v>0</v>
      </c>
      <c r="Q7" s="9">
        <f t="shared" si="5"/>
        <v>106.9</v>
      </c>
      <c r="R7" s="7" t="s">
        <v>35</v>
      </c>
      <c r="S7" s="11" t="s">
        <v>71</v>
      </c>
    </row>
    <row r="8" spans="1:19" ht="38.25" customHeight="1">
      <c r="A8" s="4">
        <v>5</v>
      </c>
      <c r="B8" s="6">
        <v>199153</v>
      </c>
      <c r="C8" s="6" t="s">
        <v>36</v>
      </c>
      <c r="D8" s="8">
        <v>22</v>
      </c>
      <c r="E8" s="8" t="s">
        <v>19</v>
      </c>
      <c r="F8" s="11" t="s">
        <v>37</v>
      </c>
      <c r="G8" s="13">
        <v>81.540000000000006</v>
      </c>
      <c r="H8" s="14"/>
      <c r="I8" s="14"/>
      <c r="J8" s="14"/>
      <c r="K8" s="14"/>
      <c r="L8" s="13">
        <f t="shared" si="0"/>
        <v>0</v>
      </c>
      <c r="M8" s="13">
        <f t="shared" si="1"/>
        <v>0</v>
      </c>
      <c r="N8" s="13">
        <f t="shared" si="2"/>
        <v>0</v>
      </c>
      <c r="O8" s="13">
        <f t="shared" si="3"/>
        <v>0</v>
      </c>
      <c r="P8" s="13">
        <f t="shared" si="4"/>
        <v>0</v>
      </c>
      <c r="Q8" s="13">
        <f t="shared" si="5"/>
        <v>81.540000000000006</v>
      </c>
      <c r="R8" s="11" t="s">
        <v>65</v>
      </c>
      <c r="S8" s="11" t="s">
        <v>71</v>
      </c>
    </row>
  </sheetData>
  <mergeCells count="2">
    <mergeCell ref="A1:S1"/>
    <mergeCell ref="A2:S2"/>
  </mergeCells>
  <conditionalFormatting sqref="L4:Q8">
    <cfRule type="cellIs" dxfId="1" priority="1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"/>
  <sheetViews>
    <sheetView zoomScale="90" zoomScaleNormal="90" workbookViewId="0">
      <selection activeCell="F2" sqref="F2"/>
    </sheetView>
  </sheetViews>
  <sheetFormatPr defaultRowHeight="15"/>
  <cols>
    <col min="1" max="1" width="3.28515625" customWidth="1"/>
    <col min="2" max="2" width="7.5703125" customWidth="1"/>
    <col min="3" max="3" width="14.28515625" customWidth="1"/>
    <col min="4" max="4" width="7" customWidth="1"/>
    <col min="5" max="5" width="14.28515625" customWidth="1"/>
    <col min="6" max="6" width="6" customWidth="1"/>
    <col min="7" max="7" width="7.42578125" customWidth="1"/>
    <col min="8" max="8" width="3.5703125" customWidth="1"/>
    <col min="9" max="9" width="7.85546875" customWidth="1"/>
    <col min="11" max="11" width="6.85546875" customWidth="1"/>
    <col min="12" max="12" width="9" customWidth="1"/>
    <col min="13" max="13" width="6" customWidth="1"/>
    <col min="14" max="14" width="9.7109375" customWidth="1"/>
    <col min="15" max="16" width="5.140625" hidden="1" customWidth="1"/>
    <col min="17" max="18" width="3" hidden="1" customWidth="1"/>
    <col min="19" max="20" width="6.28515625" bestFit="1" customWidth="1"/>
    <col min="21" max="21" width="5.5703125" bestFit="1" customWidth="1"/>
    <col min="22" max="22" width="6.28515625" bestFit="1" customWidth="1"/>
    <col min="23" max="23" width="7.28515625" bestFit="1" customWidth="1"/>
    <col min="24" max="24" width="6.28515625" hidden="1" customWidth="1"/>
    <col min="25" max="25" width="22.42578125" customWidth="1"/>
    <col min="26" max="26" width="25.5703125" customWidth="1"/>
  </cols>
  <sheetData>
    <row r="1" spans="1:26" ht="23.25" customHeight="1">
      <c r="A1" s="30" t="s">
        <v>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72">
      <c r="A2" s="16" t="s">
        <v>0</v>
      </c>
      <c r="B2" s="16" t="s">
        <v>1</v>
      </c>
      <c r="C2" s="16" t="s">
        <v>2</v>
      </c>
      <c r="D2" s="16" t="s">
        <v>41</v>
      </c>
      <c r="E2" s="16" t="s">
        <v>42</v>
      </c>
      <c r="F2" s="16" t="s">
        <v>43</v>
      </c>
      <c r="G2" s="16" t="s">
        <v>44</v>
      </c>
      <c r="H2" s="16" t="s">
        <v>45</v>
      </c>
      <c r="I2" s="16" t="s">
        <v>46</v>
      </c>
      <c r="J2" s="16" t="s">
        <v>47</v>
      </c>
      <c r="K2" s="16" t="s">
        <v>5</v>
      </c>
      <c r="L2" s="16" t="s">
        <v>6</v>
      </c>
      <c r="M2" s="16" t="s">
        <v>7</v>
      </c>
      <c r="N2" s="16" t="s">
        <v>8</v>
      </c>
      <c r="O2" s="17" t="s">
        <v>48</v>
      </c>
      <c r="P2" s="17" t="s">
        <v>49</v>
      </c>
      <c r="Q2" s="17" t="s">
        <v>50</v>
      </c>
      <c r="R2" s="17" t="s">
        <v>51</v>
      </c>
      <c r="S2" s="16" t="s">
        <v>9</v>
      </c>
      <c r="T2" s="16" t="s">
        <v>10</v>
      </c>
      <c r="U2" s="16" t="s">
        <v>11</v>
      </c>
      <c r="V2" s="16" t="s">
        <v>16</v>
      </c>
      <c r="W2" s="16" t="s">
        <v>17</v>
      </c>
      <c r="X2" s="16" t="s">
        <v>12</v>
      </c>
      <c r="Y2" s="16" t="s">
        <v>13</v>
      </c>
      <c r="Z2" s="16" t="s">
        <v>40</v>
      </c>
    </row>
    <row r="3" spans="1:26" ht="50.25" customHeight="1">
      <c r="A3" s="18">
        <v>1</v>
      </c>
      <c r="B3" s="19">
        <v>619970</v>
      </c>
      <c r="C3" s="20" t="s">
        <v>52</v>
      </c>
      <c r="D3" s="19" t="s">
        <v>53</v>
      </c>
      <c r="E3" s="19" t="s">
        <v>54</v>
      </c>
      <c r="F3" s="19">
        <v>22</v>
      </c>
      <c r="G3" s="19">
        <v>15</v>
      </c>
      <c r="H3" s="20">
        <v>20</v>
      </c>
      <c r="I3" s="19">
        <v>16.5</v>
      </c>
      <c r="J3" s="21">
        <f t="shared" ref="J3:J7" si="0">SUM(I3,H3,G3)</f>
        <v>51.5</v>
      </c>
      <c r="K3" s="19">
        <v>4</v>
      </c>
      <c r="L3" s="20" t="s">
        <v>20</v>
      </c>
      <c r="M3" s="19">
        <v>10</v>
      </c>
      <c r="N3" s="20" t="s">
        <v>20</v>
      </c>
      <c r="O3" s="19"/>
      <c r="P3" s="19"/>
      <c r="Q3" s="19"/>
      <c r="R3" s="20"/>
      <c r="S3" s="2">
        <f t="shared" ref="S3:S7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65.5</v>
      </c>
      <c r="T3" s="2">
        <f t="shared" ref="T3:T7" si="2" xml:space="preserve"> IF(AND(L3 = "ΚΟΖΑΝΗΣ",N3 = "ΚΟΖΑΝΗΣ"), SUM(J3,K3,M3),  IF(L3 = "ΚΟΖΑΝΗΣ", SUM(J3,K3), 0) + IF(N3 = "ΚΟΖΑΝΗΣ", SUM(J3,M3),0)) + IF(P3 = "ΚΟΖΑΝΗΣ", O3, 0)  + IF(R3 = "ΚΟΖΑΝΗΣ", Q3, 0)</f>
        <v>0</v>
      </c>
      <c r="U3" s="2">
        <f t="shared" ref="U3:U7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2">
        <f t="shared" ref="V3:V7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2">
        <f t="shared" ref="W3:W7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2">
        <f t="shared" ref="X3:X7" si="6">MAX(S3:W3,J3)</f>
        <v>65.5</v>
      </c>
      <c r="Y3" s="22" t="s">
        <v>55</v>
      </c>
      <c r="Z3" s="11" t="s">
        <v>71</v>
      </c>
    </row>
    <row r="4" spans="1:26" ht="63" customHeight="1">
      <c r="A4" s="18">
        <v>2</v>
      </c>
      <c r="B4" s="19">
        <v>576978</v>
      </c>
      <c r="C4" s="20" t="s">
        <v>23</v>
      </c>
      <c r="D4" s="19" t="s">
        <v>53</v>
      </c>
      <c r="E4" s="19" t="s">
        <v>24</v>
      </c>
      <c r="F4" s="19">
        <v>21</v>
      </c>
      <c r="G4" s="19">
        <v>9</v>
      </c>
      <c r="H4" s="19"/>
      <c r="I4" s="19">
        <v>42.33</v>
      </c>
      <c r="J4" s="21">
        <f t="shared" si="0"/>
        <v>51.33</v>
      </c>
      <c r="K4" s="19">
        <v>4</v>
      </c>
      <c r="L4" s="20" t="s">
        <v>20</v>
      </c>
      <c r="M4" s="19"/>
      <c r="N4" s="20"/>
      <c r="O4" s="19"/>
      <c r="P4" s="19"/>
      <c r="Q4" s="19"/>
      <c r="R4" s="20"/>
      <c r="S4" s="2">
        <f t="shared" si="1"/>
        <v>55.33</v>
      </c>
      <c r="T4" s="2">
        <f t="shared" si="2"/>
        <v>0</v>
      </c>
      <c r="U4" s="2">
        <f t="shared" si="3"/>
        <v>0</v>
      </c>
      <c r="V4" s="2">
        <f t="shared" si="4"/>
        <v>0</v>
      </c>
      <c r="W4" s="2">
        <f t="shared" si="5"/>
        <v>0</v>
      </c>
      <c r="X4" s="2">
        <f t="shared" si="6"/>
        <v>55.33</v>
      </c>
      <c r="Y4" s="23" t="s">
        <v>56</v>
      </c>
      <c r="Z4" s="11" t="s">
        <v>71</v>
      </c>
    </row>
    <row r="5" spans="1:26" ht="37.5" customHeight="1">
      <c r="A5" s="18">
        <v>3</v>
      </c>
      <c r="B5" s="19">
        <v>225869</v>
      </c>
      <c r="C5" s="20" t="s">
        <v>57</v>
      </c>
      <c r="D5" s="19" t="s">
        <v>53</v>
      </c>
      <c r="E5" s="19" t="s">
        <v>58</v>
      </c>
      <c r="F5" s="19">
        <v>23</v>
      </c>
      <c r="G5" s="19">
        <v>23</v>
      </c>
      <c r="H5" s="19"/>
      <c r="I5" s="19">
        <v>13.5</v>
      </c>
      <c r="J5" s="21">
        <f t="shared" si="0"/>
        <v>36.5</v>
      </c>
      <c r="K5" s="19"/>
      <c r="L5" s="20"/>
      <c r="M5" s="19"/>
      <c r="N5" s="20"/>
      <c r="O5" s="19"/>
      <c r="P5" s="19"/>
      <c r="Q5" s="19"/>
      <c r="R5" s="20"/>
      <c r="S5" s="2">
        <f t="shared" si="1"/>
        <v>0</v>
      </c>
      <c r="T5" s="2">
        <f t="shared" si="2"/>
        <v>0</v>
      </c>
      <c r="U5" s="2">
        <f t="shared" si="3"/>
        <v>0</v>
      </c>
      <c r="V5" s="2">
        <f t="shared" si="4"/>
        <v>0</v>
      </c>
      <c r="W5" s="2">
        <f t="shared" si="5"/>
        <v>0</v>
      </c>
      <c r="X5" s="2">
        <f t="shared" si="6"/>
        <v>36.5</v>
      </c>
      <c r="Y5" s="23" t="s">
        <v>69</v>
      </c>
      <c r="Z5" s="23" t="s">
        <v>75</v>
      </c>
    </row>
    <row r="6" spans="1:26" ht="42.75" customHeight="1">
      <c r="A6" s="18">
        <v>5</v>
      </c>
      <c r="B6" s="19">
        <v>228018</v>
      </c>
      <c r="C6" s="20" t="s">
        <v>59</v>
      </c>
      <c r="D6" s="19" t="s">
        <v>53</v>
      </c>
      <c r="E6" s="19" t="s">
        <v>60</v>
      </c>
      <c r="F6" s="19">
        <v>22</v>
      </c>
      <c r="G6" s="19">
        <v>9</v>
      </c>
      <c r="H6" s="19"/>
      <c r="I6" s="19">
        <v>19.5</v>
      </c>
      <c r="J6" s="21">
        <f t="shared" si="0"/>
        <v>28.5</v>
      </c>
      <c r="K6" s="19">
        <v>4</v>
      </c>
      <c r="L6" s="20" t="s">
        <v>25</v>
      </c>
      <c r="M6" s="19"/>
      <c r="N6" s="20"/>
      <c r="O6" s="19"/>
      <c r="P6" s="19"/>
      <c r="Q6" s="25"/>
      <c r="R6" s="24"/>
      <c r="S6" s="2">
        <f t="shared" si="1"/>
        <v>0</v>
      </c>
      <c r="T6" s="2">
        <f t="shared" si="2"/>
        <v>0</v>
      </c>
      <c r="U6" s="2">
        <f t="shared" si="3"/>
        <v>0</v>
      </c>
      <c r="V6" s="2">
        <f t="shared" si="4"/>
        <v>32.5</v>
      </c>
      <c r="W6" s="2">
        <f t="shared" si="5"/>
        <v>0</v>
      </c>
      <c r="X6" s="2">
        <f t="shared" si="6"/>
        <v>32.5</v>
      </c>
      <c r="Y6" s="23" t="s">
        <v>67</v>
      </c>
      <c r="Z6" s="23" t="s">
        <v>73</v>
      </c>
    </row>
    <row r="7" spans="1:26" ht="35.25" customHeight="1">
      <c r="A7" s="18">
        <v>6</v>
      </c>
      <c r="B7" s="19">
        <v>224874</v>
      </c>
      <c r="C7" s="20" t="s">
        <v>61</v>
      </c>
      <c r="D7" s="19" t="s">
        <v>53</v>
      </c>
      <c r="E7" s="19" t="s">
        <v>62</v>
      </c>
      <c r="F7" s="19">
        <v>22</v>
      </c>
      <c r="G7" s="19">
        <v>9</v>
      </c>
      <c r="H7" s="19"/>
      <c r="I7" s="19">
        <v>20.75</v>
      </c>
      <c r="J7" s="21">
        <f t="shared" si="0"/>
        <v>29.75</v>
      </c>
      <c r="K7" s="19"/>
      <c r="L7" s="20"/>
      <c r="M7" s="19"/>
      <c r="N7" s="20"/>
      <c r="O7" s="19"/>
      <c r="P7" s="19"/>
      <c r="Q7" s="19"/>
      <c r="R7" s="20"/>
      <c r="S7" s="2">
        <f t="shared" si="1"/>
        <v>0</v>
      </c>
      <c r="T7" s="2">
        <f t="shared" si="2"/>
        <v>0</v>
      </c>
      <c r="U7" s="2">
        <f t="shared" si="3"/>
        <v>0</v>
      </c>
      <c r="V7" s="2">
        <f t="shared" si="4"/>
        <v>0</v>
      </c>
      <c r="W7" s="2">
        <f t="shared" si="5"/>
        <v>0</v>
      </c>
      <c r="X7" s="2">
        <f t="shared" si="6"/>
        <v>29.75</v>
      </c>
      <c r="Y7" s="23" t="s">
        <v>63</v>
      </c>
      <c r="Z7" s="23" t="s">
        <v>74</v>
      </c>
    </row>
  </sheetData>
  <mergeCells count="1">
    <mergeCell ref="A1:Z1"/>
  </mergeCells>
  <conditionalFormatting sqref="S3:X7">
    <cfRule type="cellIs" dxfId="0" priority="2" stopIfTrue="1" operator="equal">
      <formula>0</formula>
    </cfRule>
  </conditionalFormatting>
  <pageMargins left="0.2" right="0.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B6" sqref="B6"/>
    </sheetView>
  </sheetViews>
  <sheetFormatPr defaultRowHeight="15"/>
  <cols>
    <col min="3" max="3" width="18.42578125" customWidth="1"/>
  </cols>
  <sheetData>
    <row r="1" spans="1:6" ht="18">
      <c r="A1" s="16" t="s">
        <v>0</v>
      </c>
      <c r="B1" s="16" t="s">
        <v>1</v>
      </c>
      <c r="C1" s="16" t="s">
        <v>2</v>
      </c>
      <c r="D1" s="16" t="s">
        <v>41</v>
      </c>
      <c r="E1" s="16" t="s">
        <v>42</v>
      </c>
      <c r="F1" s="16" t="s">
        <v>79</v>
      </c>
    </row>
    <row r="2" spans="1:6" ht="22.5">
      <c r="A2" s="18">
        <v>1</v>
      </c>
      <c r="B2" s="19">
        <v>228018</v>
      </c>
      <c r="C2" s="20" t="s">
        <v>59</v>
      </c>
      <c r="D2" s="19" t="s">
        <v>53</v>
      </c>
      <c r="E2" s="19" t="s">
        <v>60</v>
      </c>
      <c r="F2" s="19">
        <v>10</v>
      </c>
    </row>
    <row r="3" spans="1:6" ht="22.5">
      <c r="A3" s="18">
        <v>2</v>
      </c>
      <c r="B3" s="19">
        <v>224874</v>
      </c>
      <c r="C3" s="20" t="s">
        <v>61</v>
      </c>
      <c r="D3" s="19" t="s">
        <v>53</v>
      </c>
      <c r="E3" s="19" t="s">
        <v>62</v>
      </c>
      <c r="F3" s="19">
        <v>20</v>
      </c>
    </row>
    <row r="4" spans="1:6" ht="22.5">
      <c r="A4" s="18">
        <v>3</v>
      </c>
      <c r="B4" s="19">
        <v>194447</v>
      </c>
      <c r="C4" s="20" t="s">
        <v>77</v>
      </c>
      <c r="D4" s="19" t="s">
        <v>53</v>
      </c>
      <c r="E4" s="19" t="s">
        <v>76</v>
      </c>
      <c r="F4" s="19">
        <v>20</v>
      </c>
    </row>
    <row r="5" spans="1:6" ht="22.5">
      <c r="A5" s="18">
        <v>4</v>
      </c>
      <c r="B5" s="19">
        <v>228120</v>
      </c>
      <c r="C5" s="20" t="s">
        <v>78</v>
      </c>
      <c r="D5" s="19" t="s">
        <v>53</v>
      </c>
      <c r="E5" s="19" t="s">
        <v>80</v>
      </c>
      <c r="F5" s="19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ΠΕ11 1</vt:lpstr>
      <vt:lpstr>ΠΕ11 2</vt:lpstr>
      <vt:lpstr>Εκπαιδευτικοί με νέα αίτηση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Zorzette</dc:creator>
  <cp:lastModifiedBy>OWNER</cp:lastModifiedBy>
  <cp:lastPrinted>2020-09-29T08:27:23Z</cp:lastPrinted>
  <dcterms:created xsi:type="dcterms:W3CDTF">2020-09-27T20:30:00Z</dcterms:created>
  <dcterms:modified xsi:type="dcterms:W3CDTF">2020-09-29T11:17:53Z</dcterms:modified>
</cp:coreProperties>
</file>