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480" windowHeight="9240"/>
  </bookViews>
  <sheets>
    <sheet name="ΠΕ11 ΣΥΜΠΛΗΡΩΣΗ ΤΡΟΠΟΠΟΙΗΣΗ " sheetId="11" r:id="rId1"/>
    <sheet name="Αποσπάσεις ΠΕ11" sheetId="10" r:id="rId2"/>
  </sheets>
  <definedNames>
    <definedName name="_xlnm._FilterDatabase" localSheetId="1" hidden="1">'Αποσπάσεις ΠΕ11'!$B$3:$X$14</definedName>
  </definedNames>
  <calcPr calcId="125725"/>
</workbook>
</file>

<file path=xl/calcChain.xml><?xml version="1.0" encoding="utf-8"?>
<calcChain xmlns="http://schemas.openxmlformats.org/spreadsheetml/2006/main">
  <c r="P17" i="11"/>
  <c r="O17"/>
  <c r="N17"/>
  <c r="M17"/>
  <c r="L17"/>
  <c r="P16"/>
  <c r="O16"/>
  <c r="N16"/>
  <c r="M16"/>
  <c r="L16"/>
  <c r="P15"/>
  <c r="O15"/>
  <c r="N15"/>
  <c r="M15"/>
  <c r="L15"/>
  <c r="P14"/>
  <c r="O14"/>
  <c r="N14"/>
  <c r="M14"/>
  <c r="L14"/>
  <c r="P13"/>
  <c r="O13"/>
  <c r="N13"/>
  <c r="M13"/>
  <c r="L13"/>
  <c r="P12"/>
  <c r="O12"/>
  <c r="N12"/>
  <c r="M12"/>
  <c r="L12"/>
  <c r="P11"/>
  <c r="O11"/>
  <c r="N11"/>
  <c r="M11"/>
  <c r="L11"/>
  <c r="P10"/>
  <c r="O10"/>
  <c r="N10"/>
  <c r="M10"/>
  <c r="L10"/>
  <c r="P9"/>
  <c r="O9"/>
  <c r="N9"/>
  <c r="M9"/>
  <c r="L9"/>
  <c r="P8"/>
  <c r="O8"/>
  <c r="N8"/>
  <c r="M8"/>
  <c r="L8"/>
  <c r="P7"/>
  <c r="O7"/>
  <c r="N7"/>
  <c r="M7"/>
  <c r="L7"/>
  <c r="P6"/>
  <c r="O6"/>
  <c r="N6"/>
  <c r="M6"/>
  <c r="L6"/>
  <c r="P5"/>
  <c r="O5"/>
  <c r="N5"/>
  <c r="M5"/>
  <c r="L5"/>
  <c r="P4"/>
  <c r="O4"/>
  <c r="N4"/>
  <c r="M4"/>
  <c r="L4"/>
  <c r="W14" i="10"/>
  <c r="V14"/>
  <c r="U14"/>
  <c r="T14"/>
  <c r="S14"/>
  <c r="J14"/>
  <c r="W13"/>
  <c r="V13"/>
  <c r="U13"/>
  <c r="S13"/>
  <c r="J13"/>
  <c r="T13" s="1"/>
  <c r="W12"/>
  <c r="V12"/>
  <c r="U12"/>
  <c r="T12"/>
  <c r="S12"/>
  <c r="J12"/>
  <c r="W11"/>
  <c r="U11"/>
  <c r="T11"/>
  <c r="S11"/>
  <c r="J11"/>
  <c r="V11" s="1"/>
  <c r="W10"/>
  <c r="V10"/>
  <c r="U10"/>
  <c r="T10"/>
  <c r="S10"/>
  <c r="J10"/>
  <c r="W9"/>
  <c r="V9"/>
  <c r="U9"/>
  <c r="T9"/>
  <c r="S9"/>
  <c r="J9"/>
  <c r="W8"/>
  <c r="V8"/>
  <c r="U8"/>
  <c r="T8"/>
  <c r="X8" s="1"/>
  <c r="S8"/>
  <c r="J8"/>
  <c r="W7"/>
  <c r="V7"/>
  <c r="U7"/>
  <c r="T7"/>
  <c r="J7"/>
  <c r="S7" s="1"/>
  <c r="W6"/>
  <c r="V6"/>
  <c r="U6"/>
  <c r="T6"/>
  <c r="S6"/>
  <c r="J6"/>
  <c r="W5"/>
  <c r="V5"/>
  <c r="U5"/>
  <c r="T5"/>
  <c r="S5"/>
  <c r="J5"/>
  <c r="W4"/>
  <c r="V4"/>
  <c r="U4"/>
  <c r="T4"/>
  <c r="J4"/>
  <c r="S4" s="1"/>
  <c r="W3"/>
  <c r="V3"/>
  <c r="U3"/>
  <c r="T3"/>
  <c r="J3"/>
  <c r="S3" s="1"/>
  <c r="Q15" i="11" l="1"/>
  <c r="Q13"/>
  <c r="Q5"/>
  <c r="Q6"/>
  <c r="Q8"/>
  <c r="Q10"/>
  <c r="Q11"/>
  <c r="Q14"/>
  <c r="Q16"/>
  <c r="Q17"/>
  <c r="Q7"/>
  <c r="Q9"/>
  <c r="Q12"/>
  <c r="Q4"/>
  <c r="X13" i="10"/>
  <c r="X12"/>
  <c r="X3"/>
  <c r="X9"/>
  <c r="X5"/>
  <c r="X11"/>
  <c r="X14"/>
  <c r="X4"/>
  <c r="X6"/>
  <c r="X7"/>
  <c r="X10"/>
</calcChain>
</file>

<file path=xl/sharedStrings.xml><?xml version="1.0" encoding="utf-8"?>
<sst xmlns="http://schemas.openxmlformats.org/spreadsheetml/2006/main" count="175" uniqueCount="122">
  <si>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</si>
  <si>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</si>
  <si>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</si>
  <si>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</si>
  <si>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</si>
  <si>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</si>
  <si>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</si>
  <si>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</si>
  <si>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</si>
  <si>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</si>
  <si>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</si>
  <si>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ΕΟΡΔΑΙΑΣ</t>
  </si>
  <si>
    <t>ΚΟΖΑΝΗΣ</t>
  </si>
  <si>
    <t>ΥΠΟΧΡ. ΩΡΑΡΙΟ</t>
  </si>
  <si>
    <t>ΜΕΓ ΜΟΡΙΑ</t>
  </si>
  <si>
    <t xml:space="preserve">ΣΧΟΛΙΚΗ ΜΟΝΑΔΑ ΟΡΓΑΝΙΚΗΣ ΜΕ ΩΡΕΣ/ΕΒΔ </t>
  </si>
  <si>
    <t>ΣΧΟΛΙΚΗ ΜΟΝΑΔΑ ΚΥΡΙΑΣ ΤΟΠΟΘΕΤΗΣΗΣ</t>
  </si>
  <si>
    <t>Ρουσόπουλος Γεώργιος</t>
  </si>
  <si>
    <t>Σαμπαλιώτη Φωτεινή</t>
  </si>
  <si>
    <t>Τζιλίνη Αναστασία</t>
  </si>
  <si>
    <t>Τσιαούσης Μιχαήλ</t>
  </si>
  <si>
    <t>Γιαννακόπουλος  Αθανάσιος</t>
  </si>
  <si>
    <t>Σαμαράς Μιχαήλ</t>
  </si>
  <si>
    <t>Τζιλίνης Ζήσης</t>
  </si>
  <si>
    <t>ΠΥΣΠΕ Κοζάνης</t>
  </si>
  <si>
    <t>ΒΟΙΟΥ</t>
  </si>
  <si>
    <t>ΣΥΝΟΛΟ ΔΗΜΟΣ ΒΕΛΒΕΝΤΟΥ</t>
  </si>
  <si>
    <t>ΣΥΝΟΛΟ ΔΗΜΟΣ ΣΕΡΒΙΩΝ</t>
  </si>
  <si>
    <t>ΣΕΡΒΙΩΝ</t>
  </si>
  <si>
    <t>Καραλίβανος Γεώργιος</t>
  </si>
  <si>
    <t>Πλιαχας Αθανάσιος</t>
  </si>
  <si>
    <t>Αποστολίδου Σοφία</t>
  </si>
  <si>
    <t>ΔΣ 2ο Κρόκου
(16 ώρες/εβδ)</t>
  </si>
  <si>
    <t>Μάγκου Αναστασία</t>
  </si>
  <si>
    <t>Μπούσιος Γεώργιος</t>
  </si>
  <si>
    <t>Πουτακίδου Ελισάβετ</t>
  </si>
  <si>
    <t>ΔΣ Ποντοκώμης
(13 ώρες/εβδ)</t>
  </si>
  <si>
    <t>ΜΑΧ</t>
  </si>
  <si>
    <t>ΔΣ 5ο Πτολ/δας
(16+2 ώρες/εβδ)</t>
  </si>
  <si>
    <t>ΔΣ Λευκοπηγής
(16+2 ώρες/εβδ)</t>
  </si>
  <si>
    <t>ΔΣ 6ο Πτολ/δας 5 ώρες/εβδ</t>
  </si>
  <si>
    <t>ΔΣ 4ο Πτολ/δας 11+3 ώρες/εβδ
ΔΣ 10ο Πτολ/δας 2ολ ώρες/εβδ
ΔΣ 5ο Πτολ/δας 2 ολ ώρες/εβδ</t>
  </si>
  <si>
    <t>ΔΣ Αγ. Παρασκευή 3 ώρες/εβδ</t>
  </si>
  <si>
    <t>ΔΣ Νεάπολης 2 ολ ώρες/εβδ</t>
  </si>
  <si>
    <t>ΔΣ 3ο Σιάτιστας 5 ώρες/εβδ
ΔΣ 1ο Σιάτιστας 2 ώρες/εβδ
ΔΣ Βατερού 13 ώρες/εβδ</t>
  </si>
  <si>
    <t>Νέα αίτηση</t>
  </si>
  <si>
    <t>ΔΣ Ξηρολιμνης 2 ολ ώρες/εβδ</t>
  </si>
  <si>
    <t>ΔΣ Καρυδίτσας 6 ώρες/εβδ
ΔΣ Αγ. Παρασκευής 2 ώρες/εβδ
ΔΣ Καισαρειάς 2 ώρες/εβδ</t>
  </si>
  <si>
    <t>ΔΣ Δρεπάνου 2 ώρες/εβδ
ΔΣ 19ο Κοζάνης 5 ώρες/εβδ
ΔΣ 17ο Κοζάνης 4 ώρες/εβδ</t>
  </si>
  <si>
    <t>ΔΣ 10ο Κοζάνης 20 ώρες/εβδ</t>
  </si>
  <si>
    <t>ΔΣ 18ο Κοζάνης 2 ώρες/εβδ</t>
  </si>
  <si>
    <t>ΔΣ 9ο Κοζάνης 2 ώρες/εβδ</t>
  </si>
  <si>
    <t>ΔΣ Μαυροδεντρίου 9 ώρες/εβδ
ΔΣ 19ο Κοζάνης 2 ολ ώρες/εβδ
ΔΣ Καισαρειάς 5 ώρες/εβδ
ΔΣ 8ο Κοζάνης 3 ολ ώρες/εβδ</t>
  </si>
  <si>
    <t>ΔΣ 17ο Κοζάνης 9+4 ώρες/εβδ</t>
  </si>
  <si>
    <t>ΔΣ Ν.Χαραυγής 2 ολ ώρες/εβδ
ΔΣ 18ο Κοζάνης 7 ώρες/εβδ</t>
  </si>
  <si>
    <t>ΔΣ 2ο Κοζάνης 1 ολ ώρες/εβδ</t>
  </si>
  <si>
    <t>ΔΣ 6ο Κοζάνης 4 ολ ώρες/εβδ
(υπόλοιπο 17 ώρες με νέα αίτηση)</t>
  </si>
  <si>
    <t>ΔΣ Πενταλόφου 4 ώρες/εβδ
(υπόλοιπο 16 ώρες με νέα αίτηση)</t>
  </si>
  <si>
    <t>ΔΣ Χ.Μούκα 11 ώρες/εβδ</t>
  </si>
  <si>
    <t>(υπόλοιπο 12 ώρες με νέα αίτηση)</t>
  </si>
  <si>
    <t>(υπόλοιπο 3 ώρες με νέα αίτηση)</t>
  </si>
  <si>
    <t>Ζάπτση Μαρίαν (Ε.Κ.)</t>
  </si>
  <si>
    <t xml:space="preserve">ΠΡΑΞΗ 29/08-09-2020 </t>
  </si>
  <si>
    <t xml:space="preserve">ΕΙΔΙΚΟΤΗΤΑ </t>
  </si>
  <si>
    <t>ΟΡΓΑΝΙΚΗ</t>
  </si>
  <si>
    <t xml:space="preserve">ΥΠΟΧΡΕΩΤΙΚΟ ΩΡΑΡΙΟ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</si>
  <si>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</si>
  <si>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</si>
  <si>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</si>
  <si>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</si>
  <si>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</si>
  <si>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</si>
  <si>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</si>
  <si>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</si>
  <si>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ΤΟΠΟΘΕΤΗΣΗ</t>
  </si>
  <si>
    <t>Αρβανίτης Άνθιμος</t>
  </si>
  <si>
    <t>ΠΕ11</t>
  </si>
  <si>
    <t>ΔΣ 1ο Πτολ/δας
(22 ώρες/εβδ)</t>
  </si>
  <si>
    <t>Ρίζος Αναστάσιος</t>
  </si>
  <si>
    <t>ΠΥΣΠΕ Α' Θεσσαλονίκης</t>
  </si>
  <si>
    <t>Κωστόπουλος Θωμάς</t>
  </si>
  <si>
    <t>ΠΥΣΔΕ Χανίων</t>
  </si>
  <si>
    <t>Αμανατίδης Απόστολος</t>
  </si>
  <si>
    <t>ΠΥΣΔΕ Κέρκυρας</t>
  </si>
  <si>
    <t>Φούνταρλης Αντώνιος</t>
  </si>
  <si>
    <t>ΠΥΣΠΕ Δυτ. Αττικής</t>
  </si>
  <si>
    <t>Παπαστεργίου Νικόλαος</t>
  </si>
  <si>
    <t>ΠΥΣΔΕ Δωδεκανήσου</t>
  </si>
  <si>
    <t>ΠΥΣΠΕ Κέρκυρας</t>
  </si>
  <si>
    <t>Παυλίδης Θεόδωρος</t>
  </si>
  <si>
    <t>ΠΥΣΔΕ Λακωνίας</t>
  </si>
  <si>
    <t>Μίχος Νικόλαος</t>
  </si>
  <si>
    <t>Γκούμα Ιωάννα</t>
  </si>
  <si>
    <t>Γκουρτσούλης Στέφανος</t>
  </si>
  <si>
    <t>ΠΥΣΠΕ Αχαΐας</t>
  </si>
  <si>
    <t>Παγγέα Βασιλική</t>
  </si>
  <si>
    <t>ΠΥΠΣΕ Πειραιά</t>
  </si>
  <si>
    <t>ΠΥΣΠΕ Πειραιά</t>
  </si>
  <si>
    <t>Πράξη 29 08-09-2020   Αποσπάσεις εντός ΠΥΣΠΕ και  προσωρινή τοποθέτηση αποσπασμένων εκπαιδευτικών από άλλο ΠΥΣΠΕ κλάδου ΠΕ11</t>
  </si>
  <si>
    <t xml:space="preserve">ΠΡΟΣΩΡΙΝΗ ΤΟΠΟΘΕΤΗΣΗ ΚΑΙ ΣΥΜΠΛΗΡΩΣΗ ΩΡΑΡΙΟΥ ΕΚΠΑΙΔΕΥΤΙΚΩΝ ΚΛΑΔΟΥ ΠΕ11  ΤΗΣ ΔΙΕΥΘΥΝΣΗΣ ΠΕ ΚΟΖΑΝΗΣ  ΕΠΑΝΑΤΟΠΟΘΕΤΗΣΗ </t>
  </si>
  <si>
    <t>ΔΣ 10ο Πτολ/δας
(16 ώρες/εβδ)</t>
  </si>
  <si>
    <t>ΔΣ 10ο Πτολ/δας 16 ώρες/εβδ
ΔΣ 4ο Πτολ/δας 5 ώρες/εβδ</t>
  </si>
  <si>
    <t>ΔΣ 6ο Πτολ/δας 5 ώρες/εβδ
ΔΣ 4ο Πτολ/δας 6+3 ώρες/εβδ
ΔΣ 10ο Πτολ/δας 2ολ ώρες/εβδ
ΔΣ 5ο Πτολ/δας 2 ολ ώρες/εβδ
ΔΣ 11ο Πτολ/δας 5 ώρες/εβδ</t>
  </si>
  <si>
    <t>ΔΣ Λευκοπηγής 16 ώρες/εβδ
ΔΣ Αγ. Παρασκευή 5 ώρες/εβδ</t>
  </si>
  <si>
    <t>ΔΣ Ξηρολιμνης 3+2 ολ ώρες/εβδ
ΔΣ Βατερού 13 ώρες/εβδ
ΔΣ Πενταλόφου 4 ώρες/εβδ</t>
  </si>
  <si>
    <t>ΔΣ Ποντοκώμης 13+2 ώρες/εβδ
ΔΣ Καρυδίτσας 6 ώρες/εβδ
ΔΣ Καισαρειάς 2 ώρες/εβδ</t>
  </si>
  <si>
    <t>ΔΣ 10ο Κοζάνης 20+2 ώρες/εβδ</t>
  </si>
  <si>
    <t>ΔΣ 2ο Κρόκου 16+4 ώρες/εβδ
ΔΣ 18ο Κοζάνης 2 ώρες/εβδ</t>
  </si>
  <si>
    <t>ΔΣ Νεάπολης 2 ολ ώρες/εβδ
ΔΣ 3ο Σιάτιστας 5 ώρες/εβδ
ΔΣ 1ο Σιάτιστας 2 ώρες/εβδ
ΔΣ 8ο Πτολ/δας 13 ώρες/εβδ</t>
  </si>
  <si>
    <t>ΔΣ 2ο Κοζάνης 1+1 ολ ώρες/εβδ
ΔΣ 6ο Κοζάνης 4 ολ ώρες/εβδ
ΔΣ Άρδασσας ΚΤ 16 ώρες/εβδ</t>
  </si>
  <si>
    <t>ΔΣ 17ο Κοζάνης 11+4 ώρες/εβδ
ΔΣ 18ο Κοζάνης 7 ώρες/εβδ</t>
  </si>
  <si>
    <t>ΔΣ Χ.Μούκα 11 ώρες/εβδ
ΔΣ Τρανοβάλτου 12 ώρες/εβδ</t>
  </si>
  <si>
    <t>Διηνής Νικόλαος</t>
  </si>
  <si>
    <t>ΔΣ Περ. Βαθυλάκκου 16 ώρες/βδ
ΔΣ Βελβεντού 1+2 ώρες/εβδ</t>
  </si>
  <si>
    <t>ΔΣ Χ.Μεγδάνη 11 ώρες/εβδ</t>
  </si>
  <si>
    <t>Δεν ικανοποιείται στην παρούσα συνεδρίαση</t>
  </si>
  <si>
    <t>ΔΣ Μαυροδεντρίου ΚΤ 9 ώρες/εβδ
ΔΣ 19ο Κοζάνης 2 ολ ώρες/εβδ
ΔΣ Καισαρειάς 5 ώρες/εβδ
ΔΣ 8ο Κοζάνης 3 ολ ώρες/εβδ
ΔΣ 9ο Κοζάνης 2 ώρες/εβδ</t>
  </si>
  <si>
    <t>ΔΣ Πύργους 13+1 ώρες/εβδ
ΔΣ Ασβεστόπετρας 8 ώρες/εβδ</t>
  </si>
  <si>
    <t xml:space="preserve">ΔΣ Ολυμπιάδας 6+4 ώρες/εβδ
ΔΣ Ασβεστόπετρας 3 ώρες/εβδ
ΔΣ 5ο Πτολ/δας 8 ώρες/εβδ </t>
  </si>
  <si>
    <t>ΔΣ 4ο Σερβίων 5 ώρες/εβδ</t>
  </si>
  <si>
    <t>Περ. Βαθυλάκκου 16 ώρες/βδ</t>
  </si>
  <si>
    <t>ΕΠΑΝΑΤΟΠΟΘΕΤΗΣΗ 09-09-2020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</si>
</sst>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17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sz val="10"/>
      <name val="Arial"/>
      <family val="2"/>
      <charset val="161"/>
    </font>
    <font>
      <b/>
      <sz val="10"/>
      <color indexed="8"/>
      <name val="Calibri"/>
      <family val="2"/>
      <charset val="161"/>
    </font>
    <font>
      <b/>
      <sz val="9"/>
      <name val="Calibri"/>
      <family val="2"/>
      <charset val="161"/>
    </font>
    <font>
      <b/>
      <sz val="7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indexed="8"/>
      <name val="Calibri"/>
      <family val="2"/>
      <charset val="161"/>
    </font>
    <font>
      <sz val="9"/>
      <name val="Calibri"/>
      <family val="2"/>
      <charset val="161"/>
    </font>
    <font>
      <b/>
      <sz val="9"/>
      <color rgb="FFFF0000"/>
      <name val="Calibri"/>
      <family val="2"/>
      <charset val="161"/>
    </font>
    <font>
      <b/>
      <sz val="9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FF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wrapText="1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zoomScale="70" zoomScaleNormal="70" workbookViewId="0">
      <selection sqref="A1:S1"/>
    </sheetView>
  </sheetViews>
  <sheetFormatPr defaultRowHeight="15"/>
  <cols>
    <col min="1" max="1" width="3.5703125" style="1" customWidth="1"/>
    <col min="2" max="2" width="7.42578125" style="2" bestFit="1" customWidth="1"/>
    <col min="3" max="3" width="24.5703125" style="2" customWidth="1"/>
    <col min="4" max="4" width="7.28515625" style="2" customWidth="1"/>
    <col min="5" max="5" width="14.140625" style="2" customWidth="1"/>
    <col min="6" max="6" width="17.7109375" style="2" customWidth="1"/>
    <col min="7" max="7" width="10.42578125" style="2" customWidth="1"/>
    <col min="8" max="8" width="6.7109375" style="2" customWidth="1"/>
    <col min="9" max="9" width="8.7109375" style="2" customWidth="1"/>
    <col min="10" max="10" width="6.5703125" style="2" customWidth="1"/>
    <col min="11" max="11" width="9.42578125" style="2" customWidth="1"/>
    <col min="12" max="13" width="8.42578125" style="2" customWidth="1"/>
    <col min="14" max="14" width="8.28515625" style="2" customWidth="1"/>
    <col min="15" max="15" width="8.140625" style="2" customWidth="1"/>
    <col min="16" max="16" width="9.42578125" style="2" customWidth="1"/>
    <col min="17" max="17" width="10.7109375" style="2" customWidth="1"/>
    <col min="18" max="18" width="32.5703125" style="2" bestFit="1" customWidth="1"/>
    <col min="19" max="19" width="27.42578125" style="2" customWidth="1"/>
    <col min="20" max="16384" width="9.140625" style="2"/>
  </cols>
  <sheetData>
    <row r="1" spans="1:19" ht="32.25" customHeight="1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35.25" customHeight="1">
      <c r="A2" s="28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69.95" customHeight="1">
      <c r="A3" s="5" t="s">
        <v>10</v>
      </c>
      <c r="B3" s="5" t="s">
        <v>2</v>
      </c>
      <c r="C3" s="5" t="s">
        <v>0</v>
      </c>
      <c r="D3" s="5" t="s">
        <v>13</v>
      </c>
      <c r="E3" s="5" t="s">
        <v>15</v>
      </c>
      <c r="F3" s="5" t="s">
        <v>16</v>
      </c>
      <c r="G3" s="5" t="s">
        <v>1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9</v>
      </c>
      <c r="M3" s="5" t="s">
        <v>8</v>
      </c>
      <c r="N3" s="5" t="s">
        <v>7</v>
      </c>
      <c r="O3" s="5" t="s">
        <v>27</v>
      </c>
      <c r="P3" s="5" t="s">
        <v>26</v>
      </c>
      <c r="Q3" s="5" t="s">
        <v>14</v>
      </c>
      <c r="R3" s="5" t="s">
        <v>74</v>
      </c>
      <c r="S3" s="5" t="s">
        <v>121</v>
      </c>
    </row>
    <row r="4" spans="1:19" ht="120">
      <c r="A4" s="6">
        <v>1</v>
      </c>
      <c r="B4" s="7">
        <v>622896</v>
      </c>
      <c r="C4" s="8" t="s">
        <v>61</v>
      </c>
      <c r="D4" s="9">
        <v>23</v>
      </c>
      <c r="E4" s="10" t="s">
        <v>24</v>
      </c>
      <c r="F4" s="9" t="s">
        <v>40</v>
      </c>
      <c r="G4" s="11">
        <v>76.5</v>
      </c>
      <c r="H4" s="12">
        <v>4</v>
      </c>
      <c r="I4" s="12" t="s">
        <v>11</v>
      </c>
      <c r="J4" s="12">
        <v>4</v>
      </c>
      <c r="K4" s="12" t="s">
        <v>11</v>
      </c>
      <c r="L4" s="11">
        <f t="shared" ref="L4:L17" si="0" xml:space="preserve"> IF(AND(I4 = "ΕΟΡΔΑΙΑΣ",K4 = "ΕΟΡΔΑΙΑΣ"), SUM(G4,H4,J4),  IF(I4 = "ΕΟΡΔΑΙΑΣ", SUM(G4,H4), 0) + IF(K4 = "ΕΟΡΔΑΙΑΣ", SUM(G4,J4),0))</f>
        <v>84.5</v>
      </c>
      <c r="M4" s="11">
        <f t="shared" ref="M4:M17" si="1" xml:space="preserve"> IF(AND(I4 = "ΚΟΖΑΝΗΣ",K4 = "ΚΟΖΑΝΗΣ"), SUM(G4,H4,J4),  IF(I4 = "ΚΟΖΑΝΗΣ", SUM(G4,H4), 0) + IF(K4 = "ΚΟΖΑΝΗΣ", SUM(G4,J4),0))</f>
        <v>0</v>
      </c>
      <c r="N4" s="11">
        <f t="shared" ref="N4:N17" si="2" xml:space="preserve"> IF(AND(I4 = "ΒΟΙΟΥ",K4 = "ΒΟΙΟΥ"), SUM(G4,H4,J4),  IF(I4 = "ΒΟΙΟΥ", SUM(G4,H4), 0) + IF(K4 = "ΒΟΙΟΥ", SUM(G4,J4),0))</f>
        <v>0</v>
      </c>
      <c r="O4" s="11">
        <f t="shared" ref="O4:O17" si="3" xml:space="preserve"> IF(AND($I4 = "ΣΕΡΒΙΩΝ",$K4 = "ΣΕΡΒΙΩΝ"), SUM($G4,$H4,$J4),  IF($I4 = "ΣΕΡΒΙΩΝ", SUM($G4,$H4), 0) + IF($K4 = "ΣΕΡΒΙΩΝ", SUM($G4,$J4),0))</f>
        <v>0</v>
      </c>
      <c r="P4" s="11">
        <f t="shared" ref="P4:P17" si="4" xml:space="preserve"> IF(AND($I4 = "ΒΕΛΒΕΝΤΟΥ",$K4 = "ΒΕΛΒΕΝΤΟΥ"), SUM($G4,$H4,$J4),  IF($I4 = "ΒΕΛΒΕΝΤΟΥ", SUM($G4,$H4), 0) + IF($K4 = "ΒΕΛΒΕΝΤΟΥ", SUM($G4,$J4),0))</f>
        <v>0</v>
      </c>
      <c r="Q4" s="11">
        <f t="shared" ref="Q4:Q17" si="5">MAX(L4:P4,G4)</f>
        <v>84.5</v>
      </c>
      <c r="R4" s="13" t="s">
        <v>41</v>
      </c>
      <c r="S4" s="13" t="s">
        <v>102</v>
      </c>
    </row>
    <row r="5" spans="1:19" ht="69.95" customHeight="1">
      <c r="A5" s="6">
        <v>2</v>
      </c>
      <c r="B5" s="14">
        <v>577309</v>
      </c>
      <c r="C5" s="8" t="s">
        <v>35</v>
      </c>
      <c r="D5" s="9">
        <v>21</v>
      </c>
      <c r="E5" s="9" t="s">
        <v>100</v>
      </c>
      <c r="F5" s="9"/>
      <c r="G5" s="11">
        <v>134.43</v>
      </c>
      <c r="H5" s="12">
        <v>4</v>
      </c>
      <c r="I5" s="12" t="s">
        <v>11</v>
      </c>
      <c r="J5" s="12">
        <v>4</v>
      </c>
      <c r="K5" s="12" t="s">
        <v>11</v>
      </c>
      <c r="L5" s="11">
        <f t="shared" si="0"/>
        <v>142.43</v>
      </c>
      <c r="M5" s="11">
        <f t="shared" si="1"/>
        <v>0</v>
      </c>
      <c r="N5" s="11">
        <f t="shared" si="2"/>
        <v>0</v>
      </c>
      <c r="O5" s="11">
        <f t="shared" si="3"/>
        <v>0</v>
      </c>
      <c r="P5" s="11">
        <f t="shared" si="4"/>
        <v>0</v>
      </c>
      <c r="Q5" s="15">
        <f t="shared" si="5"/>
        <v>142.43</v>
      </c>
      <c r="R5" s="7" t="s">
        <v>60</v>
      </c>
      <c r="S5" s="13" t="s">
        <v>101</v>
      </c>
    </row>
    <row r="6" spans="1:19" ht="69.95" customHeight="1">
      <c r="A6" s="6">
        <v>3</v>
      </c>
      <c r="B6" s="14">
        <v>590223</v>
      </c>
      <c r="C6" s="8" t="s">
        <v>34</v>
      </c>
      <c r="D6" s="9">
        <v>21</v>
      </c>
      <c r="E6" s="9" t="s">
        <v>39</v>
      </c>
      <c r="F6" s="9"/>
      <c r="G6" s="11">
        <v>122.97</v>
      </c>
      <c r="H6" s="12"/>
      <c r="I6" s="12"/>
      <c r="J6" s="12">
        <v>4</v>
      </c>
      <c r="K6" s="12" t="s">
        <v>12</v>
      </c>
      <c r="L6" s="11">
        <f t="shared" si="0"/>
        <v>0</v>
      </c>
      <c r="M6" s="11">
        <f t="shared" si="1"/>
        <v>126.97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5">
        <f t="shared" si="5"/>
        <v>126.97</v>
      </c>
      <c r="R6" s="7" t="s">
        <v>42</v>
      </c>
      <c r="S6" s="13" t="s">
        <v>103</v>
      </c>
    </row>
    <row r="7" spans="1:19" ht="69.95" customHeight="1">
      <c r="A7" s="6">
        <v>4</v>
      </c>
      <c r="B7" s="7">
        <v>225194</v>
      </c>
      <c r="C7" s="8" t="s">
        <v>19</v>
      </c>
      <c r="D7" s="9">
        <v>22</v>
      </c>
      <c r="E7" s="10" t="s">
        <v>24</v>
      </c>
      <c r="F7" s="9" t="s">
        <v>43</v>
      </c>
      <c r="G7" s="11">
        <v>116.69</v>
      </c>
      <c r="H7" s="12">
        <v>4</v>
      </c>
      <c r="I7" s="12" t="s">
        <v>25</v>
      </c>
      <c r="J7" s="12">
        <v>4</v>
      </c>
      <c r="K7" s="12" t="s">
        <v>25</v>
      </c>
      <c r="L7" s="11">
        <f t="shared" si="0"/>
        <v>0</v>
      </c>
      <c r="M7" s="11">
        <f t="shared" si="1"/>
        <v>0</v>
      </c>
      <c r="N7" s="11">
        <f t="shared" si="2"/>
        <v>124.69</v>
      </c>
      <c r="O7" s="11">
        <f t="shared" si="3"/>
        <v>0</v>
      </c>
      <c r="P7" s="11">
        <f t="shared" si="4"/>
        <v>0</v>
      </c>
      <c r="Q7" s="11">
        <f t="shared" si="5"/>
        <v>124.69</v>
      </c>
      <c r="R7" s="13" t="s">
        <v>44</v>
      </c>
      <c r="S7" s="9" t="s">
        <v>108</v>
      </c>
    </row>
    <row r="8" spans="1:19" ht="69.95" customHeight="1">
      <c r="A8" s="6">
        <v>5</v>
      </c>
      <c r="B8" s="14">
        <v>612505</v>
      </c>
      <c r="C8" s="8" t="s">
        <v>31</v>
      </c>
      <c r="D8" s="9">
        <v>22</v>
      </c>
      <c r="E8" s="10" t="s">
        <v>32</v>
      </c>
      <c r="F8" s="9"/>
      <c r="G8" s="11">
        <v>115.03</v>
      </c>
      <c r="H8" s="12">
        <v>4</v>
      </c>
      <c r="I8" s="12" t="s">
        <v>12</v>
      </c>
      <c r="J8" s="12">
        <v>4</v>
      </c>
      <c r="K8" s="12" t="s">
        <v>12</v>
      </c>
      <c r="L8" s="11">
        <f t="shared" si="0"/>
        <v>0</v>
      </c>
      <c r="M8" s="11">
        <f t="shared" si="1"/>
        <v>123.03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5">
        <f t="shared" si="5"/>
        <v>123.03</v>
      </c>
      <c r="R8" s="7" t="s">
        <v>45</v>
      </c>
      <c r="S8" s="13" t="s">
        <v>107</v>
      </c>
    </row>
    <row r="9" spans="1:19" ht="60">
      <c r="A9" s="6">
        <v>6</v>
      </c>
      <c r="B9" s="14">
        <v>204186</v>
      </c>
      <c r="C9" s="8" t="s">
        <v>20</v>
      </c>
      <c r="D9" s="9">
        <v>22</v>
      </c>
      <c r="E9" s="9" t="s">
        <v>24</v>
      </c>
      <c r="F9" s="9" t="s">
        <v>46</v>
      </c>
      <c r="G9" s="11">
        <v>118.89</v>
      </c>
      <c r="H9" s="12">
        <v>4</v>
      </c>
      <c r="I9" s="12" t="s">
        <v>25</v>
      </c>
      <c r="J9" s="12"/>
      <c r="K9" s="12"/>
      <c r="L9" s="11">
        <f t="shared" si="0"/>
        <v>0</v>
      </c>
      <c r="M9" s="11">
        <f t="shared" si="1"/>
        <v>0</v>
      </c>
      <c r="N9" s="11">
        <f t="shared" si="2"/>
        <v>122.89</v>
      </c>
      <c r="O9" s="11">
        <f t="shared" si="3"/>
        <v>0</v>
      </c>
      <c r="P9" s="11">
        <f t="shared" si="4"/>
        <v>0</v>
      </c>
      <c r="Q9" s="15">
        <f t="shared" si="5"/>
        <v>122.89</v>
      </c>
      <c r="R9" s="13" t="s">
        <v>57</v>
      </c>
      <c r="S9" s="9" t="s">
        <v>104</v>
      </c>
    </row>
    <row r="10" spans="1:19" ht="69.95" customHeight="1">
      <c r="A10" s="6">
        <v>7</v>
      </c>
      <c r="B10" s="14">
        <v>228115</v>
      </c>
      <c r="C10" s="8" t="s">
        <v>17</v>
      </c>
      <c r="D10" s="9">
        <v>23</v>
      </c>
      <c r="E10" s="9" t="s">
        <v>36</v>
      </c>
      <c r="F10" s="9"/>
      <c r="G10" s="11">
        <v>102.94</v>
      </c>
      <c r="H10" s="12">
        <v>4</v>
      </c>
      <c r="I10" s="12" t="s">
        <v>12</v>
      </c>
      <c r="J10" s="12">
        <v>4</v>
      </c>
      <c r="K10" s="12" t="s">
        <v>12</v>
      </c>
      <c r="L10" s="11">
        <f t="shared" si="0"/>
        <v>0</v>
      </c>
      <c r="M10" s="11">
        <f t="shared" si="1"/>
        <v>110.94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5">
        <f t="shared" si="5"/>
        <v>110.94</v>
      </c>
      <c r="R10" s="13" t="s">
        <v>47</v>
      </c>
      <c r="S10" s="13" t="s">
        <v>105</v>
      </c>
    </row>
    <row r="11" spans="1:19" ht="69.95" customHeight="1">
      <c r="A11" s="6">
        <v>8</v>
      </c>
      <c r="B11" s="7">
        <v>225195</v>
      </c>
      <c r="C11" s="8" t="s">
        <v>23</v>
      </c>
      <c r="D11" s="9">
        <v>22</v>
      </c>
      <c r="E11" s="10" t="s">
        <v>24</v>
      </c>
      <c r="F11" s="9" t="s">
        <v>114</v>
      </c>
      <c r="G11" s="11">
        <v>102.9</v>
      </c>
      <c r="H11" s="12">
        <v>4</v>
      </c>
      <c r="I11" s="12" t="s">
        <v>25</v>
      </c>
      <c r="J11" s="12">
        <v>4</v>
      </c>
      <c r="K11" s="12" t="s">
        <v>12</v>
      </c>
      <c r="L11" s="11">
        <f t="shared" si="0"/>
        <v>0</v>
      </c>
      <c r="M11" s="11">
        <f t="shared" si="1"/>
        <v>106.9</v>
      </c>
      <c r="N11" s="11">
        <f t="shared" si="2"/>
        <v>106.9</v>
      </c>
      <c r="O11" s="11">
        <f t="shared" si="3"/>
        <v>0</v>
      </c>
      <c r="P11" s="11">
        <f t="shared" si="4"/>
        <v>0</v>
      </c>
      <c r="Q11" s="11">
        <f t="shared" si="5"/>
        <v>106.9</v>
      </c>
      <c r="R11" s="13" t="s">
        <v>48</v>
      </c>
      <c r="S11" s="13" t="s">
        <v>115</v>
      </c>
    </row>
    <row r="12" spans="1:19" ht="69.95" customHeight="1">
      <c r="A12" s="6">
        <v>9</v>
      </c>
      <c r="B12" s="7">
        <v>612364</v>
      </c>
      <c r="C12" s="8" t="s">
        <v>30</v>
      </c>
      <c r="D12" s="9">
        <v>22</v>
      </c>
      <c r="E12" s="10" t="s">
        <v>24</v>
      </c>
      <c r="F12" s="9" t="s">
        <v>49</v>
      </c>
      <c r="G12" s="11">
        <v>101.04</v>
      </c>
      <c r="H12" s="12"/>
      <c r="I12" s="12"/>
      <c r="J12" s="12">
        <v>4</v>
      </c>
      <c r="K12" s="12" t="s">
        <v>25</v>
      </c>
      <c r="L12" s="11">
        <f t="shared" si="0"/>
        <v>0</v>
      </c>
      <c r="M12" s="11">
        <f t="shared" si="1"/>
        <v>0</v>
      </c>
      <c r="N12" s="11">
        <f t="shared" si="2"/>
        <v>105.04</v>
      </c>
      <c r="O12" s="11">
        <f t="shared" si="3"/>
        <v>0</v>
      </c>
      <c r="P12" s="11">
        <f t="shared" si="4"/>
        <v>0</v>
      </c>
      <c r="Q12" s="11">
        <f t="shared" si="5"/>
        <v>105.04</v>
      </c>
      <c r="R12" s="7" t="s">
        <v>50</v>
      </c>
      <c r="S12" s="7" t="s">
        <v>106</v>
      </c>
    </row>
    <row r="13" spans="1:19" ht="105">
      <c r="A13" s="6">
        <v>10</v>
      </c>
      <c r="B13" s="14">
        <v>208034</v>
      </c>
      <c r="C13" s="8" t="s">
        <v>21</v>
      </c>
      <c r="D13" s="9">
        <v>21</v>
      </c>
      <c r="E13" s="9" t="s">
        <v>24</v>
      </c>
      <c r="F13" s="9" t="s">
        <v>51</v>
      </c>
      <c r="G13" s="11">
        <v>96.9</v>
      </c>
      <c r="H13" s="12">
        <v>4</v>
      </c>
      <c r="I13" s="12" t="s">
        <v>12</v>
      </c>
      <c r="J13" s="12"/>
      <c r="K13" s="12"/>
      <c r="L13" s="11">
        <f t="shared" si="0"/>
        <v>0</v>
      </c>
      <c r="M13" s="11">
        <f t="shared" si="1"/>
        <v>100.9</v>
      </c>
      <c r="N13" s="11">
        <f t="shared" si="2"/>
        <v>0</v>
      </c>
      <c r="O13" s="11">
        <f t="shared" si="3"/>
        <v>0</v>
      </c>
      <c r="P13" s="11">
        <f t="shared" si="4"/>
        <v>0</v>
      </c>
      <c r="Q13" s="15">
        <f t="shared" si="5"/>
        <v>100.9</v>
      </c>
      <c r="R13" s="13" t="s">
        <v>52</v>
      </c>
      <c r="S13" s="13" t="s">
        <v>116</v>
      </c>
    </row>
    <row r="14" spans="1:19" ht="69.95" customHeight="1">
      <c r="A14" s="6">
        <v>11</v>
      </c>
      <c r="B14" s="7">
        <v>227913</v>
      </c>
      <c r="C14" s="8" t="s">
        <v>29</v>
      </c>
      <c r="D14" s="9">
        <v>22</v>
      </c>
      <c r="E14" s="10" t="s">
        <v>24</v>
      </c>
      <c r="F14" s="9" t="s">
        <v>53</v>
      </c>
      <c r="G14" s="11">
        <v>88.06</v>
      </c>
      <c r="H14" s="12">
        <v>4</v>
      </c>
      <c r="I14" s="12" t="s">
        <v>12</v>
      </c>
      <c r="J14" s="12">
        <v>4</v>
      </c>
      <c r="K14" s="12" t="s">
        <v>12</v>
      </c>
      <c r="L14" s="11">
        <f t="shared" si="0"/>
        <v>0</v>
      </c>
      <c r="M14" s="11">
        <f t="shared" si="1"/>
        <v>96.06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96.06</v>
      </c>
      <c r="R14" s="13" t="s">
        <v>54</v>
      </c>
      <c r="S14" s="13" t="s">
        <v>110</v>
      </c>
    </row>
    <row r="15" spans="1:19" ht="69.95" customHeight="1">
      <c r="A15" s="6">
        <v>12</v>
      </c>
      <c r="B15" s="8">
        <v>199153</v>
      </c>
      <c r="C15" s="8" t="s">
        <v>22</v>
      </c>
      <c r="D15" s="10">
        <v>22</v>
      </c>
      <c r="E15" s="10" t="s">
        <v>24</v>
      </c>
      <c r="F15" s="10" t="s">
        <v>55</v>
      </c>
      <c r="G15" s="15">
        <v>81.540000000000006</v>
      </c>
      <c r="H15" s="16"/>
      <c r="I15" s="16"/>
      <c r="J15" s="16"/>
      <c r="K15" s="16"/>
      <c r="L15" s="15">
        <f t="shared" si="0"/>
        <v>0</v>
      </c>
      <c r="M15" s="15">
        <f t="shared" si="1"/>
        <v>0</v>
      </c>
      <c r="N15" s="15">
        <f t="shared" si="2"/>
        <v>0</v>
      </c>
      <c r="O15" s="15">
        <f t="shared" si="3"/>
        <v>0</v>
      </c>
      <c r="P15" s="15">
        <f t="shared" si="4"/>
        <v>0</v>
      </c>
      <c r="Q15" s="15">
        <f t="shared" si="5"/>
        <v>81.540000000000006</v>
      </c>
      <c r="R15" s="13" t="s">
        <v>56</v>
      </c>
      <c r="S15" s="13" t="s">
        <v>109</v>
      </c>
    </row>
    <row r="16" spans="1:19" ht="69.95" customHeight="1">
      <c r="A16" s="6">
        <v>13</v>
      </c>
      <c r="B16" s="7">
        <v>228747</v>
      </c>
      <c r="C16" s="8" t="s">
        <v>18</v>
      </c>
      <c r="D16" s="9">
        <v>23</v>
      </c>
      <c r="E16" s="10" t="s">
        <v>24</v>
      </c>
      <c r="F16" s="9" t="s">
        <v>58</v>
      </c>
      <c r="G16" s="11">
        <v>69.540000000000006</v>
      </c>
      <c r="H16" s="12">
        <v>4</v>
      </c>
      <c r="I16" s="12" t="s">
        <v>12</v>
      </c>
      <c r="J16" s="12"/>
      <c r="K16" s="12"/>
      <c r="L16" s="11">
        <f t="shared" si="0"/>
        <v>0</v>
      </c>
      <c r="M16" s="11">
        <f t="shared" si="1"/>
        <v>73.540000000000006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5"/>
        <v>73.540000000000006</v>
      </c>
      <c r="R16" s="7" t="s">
        <v>59</v>
      </c>
      <c r="S16" s="13" t="s">
        <v>111</v>
      </c>
    </row>
    <row r="17" spans="1:19" ht="45">
      <c r="A17" s="6">
        <v>14</v>
      </c>
      <c r="B17" s="7">
        <v>612343</v>
      </c>
      <c r="C17" s="8" t="s">
        <v>112</v>
      </c>
      <c r="D17" s="9">
        <v>22</v>
      </c>
      <c r="E17" s="9" t="s">
        <v>120</v>
      </c>
      <c r="F17" s="9"/>
      <c r="G17" s="11">
        <v>114.99</v>
      </c>
      <c r="H17" s="12"/>
      <c r="I17" s="12"/>
      <c r="J17" s="12"/>
      <c r="K17" s="12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5"/>
        <v>114.99</v>
      </c>
      <c r="R17" s="7"/>
      <c r="S17" s="13" t="s">
        <v>113</v>
      </c>
    </row>
  </sheetData>
  <mergeCells count="2">
    <mergeCell ref="A1:S1"/>
    <mergeCell ref="A2:S2"/>
  </mergeCells>
  <conditionalFormatting sqref="L4:Q16">
    <cfRule type="cellIs" dxfId="2" priority="2" stopIfTrue="1" operator="equal">
      <formula>0</formula>
    </cfRule>
  </conditionalFormatting>
  <conditionalFormatting sqref="L17:Q17">
    <cfRule type="cellIs" dxfId="1" priority="1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"/>
  <sheetViews>
    <sheetView zoomScale="90" zoomScaleNormal="90" workbookViewId="0">
      <selection activeCell="Y13" sqref="Y13"/>
    </sheetView>
  </sheetViews>
  <sheetFormatPr defaultRowHeight="15"/>
  <cols>
    <col min="1" max="1" width="4.42578125" customWidth="1"/>
    <col min="2" max="2" width="7.5703125" customWidth="1"/>
    <col min="3" max="3" width="16.5703125" customWidth="1"/>
    <col min="4" max="4" width="7" customWidth="1"/>
    <col min="5" max="5" width="14.28515625" customWidth="1"/>
    <col min="6" max="6" width="6" customWidth="1"/>
    <col min="7" max="7" width="7.42578125" customWidth="1"/>
    <col min="8" max="8" width="3.5703125" customWidth="1"/>
    <col min="9" max="9" width="7.85546875" customWidth="1"/>
    <col min="11" max="11" width="6.85546875" customWidth="1"/>
    <col min="12" max="12" width="9" customWidth="1"/>
    <col min="13" max="13" width="5" customWidth="1"/>
    <col min="14" max="14" width="9.7109375" customWidth="1"/>
    <col min="15" max="16" width="5.140625" hidden="1" customWidth="1"/>
    <col min="17" max="18" width="3" hidden="1" customWidth="1"/>
    <col min="19" max="20" width="6.28515625" bestFit="1" customWidth="1"/>
    <col min="21" max="21" width="5.5703125" bestFit="1" customWidth="1"/>
    <col min="22" max="22" width="6.28515625" bestFit="1" customWidth="1"/>
    <col min="23" max="23" width="7.28515625" bestFit="1" customWidth="1"/>
    <col min="24" max="24" width="6.28515625" hidden="1" customWidth="1"/>
    <col min="25" max="25" width="25.5703125" customWidth="1"/>
  </cols>
  <sheetData>
    <row r="1" spans="1:25" ht="40.5" customHeight="1">
      <c r="A1" s="29" t="s">
        <v>98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8.25">
      <c r="A2" s="3" t="s">
        <v>10</v>
      </c>
      <c r="B2" s="3" t="s">
        <v>2</v>
      </c>
      <c r="C2" s="3" t="s">
        <v>0</v>
      </c>
      <c r="D2" s="3" t="s">
        <v>63</v>
      </c>
      <c r="E2" s="3" t="s">
        <v>64</v>
      </c>
      <c r="F2" s="3" t="s">
        <v>65</v>
      </c>
      <c r="G2" s="3" t="s">
        <v>66</v>
      </c>
      <c r="H2" s="3" t="s">
        <v>67</v>
      </c>
      <c r="I2" s="3" t="s">
        <v>68</v>
      </c>
      <c r="J2" s="3" t="s">
        <v>69</v>
      </c>
      <c r="K2" s="3" t="s">
        <v>3</v>
      </c>
      <c r="L2" s="3" t="s">
        <v>4</v>
      </c>
      <c r="M2" s="3" t="s">
        <v>5</v>
      </c>
      <c r="N2" s="3" t="s">
        <v>6</v>
      </c>
      <c r="O2" s="4" t="s">
        <v>70</v>
      </c>
      <c r="P2" s="4" t="s">
        <v>71</v>
      </c>
      <c r="Q2" s="4" t="s">
        <v>72</v>
      </c>
      <c r="R2" s="4" t="s">
        <v>73</v>
      </c>
      <c r="S2" s="3" t="s">
        <v>9</v>
      </c>
      <c r="T2" s="3" t="s">
        <v>8</v>
      </c>
      <c r="U2" s="3" t="s">
        <v>7</v>
      </c>
      <c r="V2" s="3" t="s">
        <v>27</v>
      </c>
      <c r="W2" s="3" t="s">
        <v>26</v>
      </c>
      <c r="X2" s="3" t="s">
        <v>37</v>
      </c>
      <c r="Y2" s="3" t="s">
        <v>74</v>
      </c>
    </row>
    <row r="3" spans="1:25" ht="24">
      <c r="A3" s="17">
        <v>1</v>
      </c>
      <c r="B3" s="18">
        <v>619970</v>
      </c>
      <c r="C3" s="19" t="s">
        <v>75</v>
      </c>
      <c r="D3" s="18" t="s">
        <v>76</v>
      </c>
      <c r="E3" s="18" t="s">
        <v>77</v>
      </c>
      <c r="F3" s="18">
        <v>22</v>
      </c>
      <c r="G3" s="18">
        <v>15</v>
      </c>
      <c r="H3" s="19">
        <v>20</v>
      </c>
      <c r="I3" s="18">
        <v>16.5</v>
      </c>
      <c r="J3" s="20">
        <f t="shared" ref="J3:J14" si="0">SUM(I3,H3,G3)</f>
        <v>51.5</v>
      </c>
      <c r="K3" s="18">
        <v>4</v>
      </c>
      <c r="L3" s="19" t="s">
        <v>11</v>
      </c>
      <c r="M3" s="18">
        <v>10</v>
      </c>
      <c r="N3" s="19" t="s">
        <v>11</v>
      </c>
      <c r="O3" s="18"/>
      <c r="P3" s="18"/>
      <c r="Q3" s="18"/>
      <c r="R3" s="19"/>
      <c r="S3" s="21">
        <f t="shared" ref="S3:S14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65.5</v>
      </c>
      <c r="T3" s="21">
        <f t="shared" ref="T3:T14" si="2" xml:space="preserve"> IF(AND(L3 = "ΚΟΖΑΝΗΣ",N3 = "ΚΟΖΑΝΗΣ"), SUM(J3,K3,M3),  IF(L3 = "ΚΟΖΑΝΗΣ", SUM(J3,K3), 0) + IF(N3 = "ΚΟΖΑΝΗΣ", SUM(J3,M3),0)) + IF(P3 = "ΚΟΖΑΝΗΣ", O3, 0)  + IF(R3 = "ΚΟΖΑΝΗΣ", Q3, 0)</f>
        <v>0</v>
      </c>
      <c r="U3" s="21">
        <f t="shared" ref="U3:U14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21">
        <f t="shared" ref="V3:V14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21">
        <f t="shared" ref="W3:W14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21">
        <f t="shared" ref="X3:X14" si="6">MAX(S3:W3,J3)</f>
        <v>65.5</v>
      </c>
      <c r="Y3" s="22" t="s">
        <v>117</v>
      </c>
    </row>
    <row r="4" spans="1:25" ht="36">
      <c r="A4" s="17">
        <v>2</v>
      </c>
      <c r="B4" s="18">
        <v>576978</v>
      </c>
      <c r="C4" s="19" t="s">
        <v>33</v>
      </c>
      <c r="D4" s="18" t="s">
        <v>76</v>
      </c>
      <c r="E4" s="18" t="s">
        <v>38</v>
      </c>
      <c r="F4" s="18">
        <v>21</v>
      </c>
      <c r="G4" s="18">
        <v>9</v>
      </c>
      <c r="H4" s="18"/>
      <c r="I4" s="18">
        <v>42.33</v>
      </c>
      <c r="J4" s="20">
        <f t="shared" si="0"/>
        <v>51.33</v>
      </c>
      <c r="K4" s="18">
        <v>4</v>
      </c>
      <c r="L4" s="19" t="s">
        <v>11</v>
      </c>
      <c r="M4" s="18"/>
      <c r="N4" s="19"/>
      <c r="O4" s="18"/>
      <c r="P4" s="18"/>
      <c r="Q4" s="18"/>
      <c r="R4" s="19"/>
      <c r="S4" s="21">
        <f t="shared" si="1"/>
        <v>55.33</v>
      </c>
      <c r="T4" s="21">
        <f t="shared" si="2"/>
        <v>0</v>
      </c>
      <c r="U4" s="21">
        <f t="shared" si="3"/>
        <v>0</v>
      </c>
      <c r="V4" s="21">
        <f t="shared" si="4"/>
        <v>0</v>
      </c>
      <c r="W4" s="21">
        <f t="shared" si="5"/>
        <v>0</v>
      </c>
      <c r="X4" s="21">
        <f t="shared" si="6"/>
        <v>55.33</v>
      </c>
      <c r="Y4" s="23" t="s">
        <v>118</v>
      </c>
    </row>
    <row r="5" spans="1:25" ht="24">
      <c r="A5" s="17">
        <v>3</v>
      </c>
      <c r="B5" s="19">
        <v>572522</v>
      </c>
      <c r="C5" s="19" t="s">
        <v>78</v>
      </c>
      <c r="D5" s="19" t="s">
        <v>76</v>
      </c>
      <c r="E5" s="18" t="s">
        <v>79</v>
      </c>
      <c r="F5" s="19">
        <v>21</v>
      </c>
      <c r="G5" s="24">
        <v>0</v>
      </c>
      <c r="H5" s="19"/>
      <c r="I5" s="24">
        <v>44.332999999999998</v>
      </c>
      <c r="J5" s="20">
        <f t="shared" si="0"/>
        <v>44.332999999999998</v>
      </c>
      <c r="K5" s="18"/>
      <c r="L5" s="19"/>
      <c r="M5" s="18"/>
      <c r="N5" s="19"/>
      <c r="O5" s="24"/>
      <c r="P5" s="24"/>
      <c r="Q5" s="24"/>
      <c r="R5" s="25"/>
      <c r="S5" s="20">
        <f t="shared" si="1"/>
        <v>0</v>
      </c>
      <c r="T5" s="21">
        <f t="shared" si="2"/>
        <v>0</v>
      </c>
      <c r="U5" s="20">
        <f t="shared" si="3"/>
        <v>0</v>
      </c>
      <c r="V5" s="21">
        <f t="shared" si="4"/>
        <v>0</v>
      </c>
      <c r="W5" s="21">
        <f t="shared" si="5"/>
        <v>0</v>
      </c>
      <c r="X5" s="21">
        <f t="shared" si="6"/>
        <v>44.332999999999998</v>
      </c>
      <c r="Y5" s="22"/>
    </row>
    <row r="6" spans="1:25" ht="24">
      <c r="A6" s="17">
        <v>4</v>
      </c>
      <c r="B6" s="18">
        <v>227973</v>
      </c>
      <c r="C6" s="19" t="s">
        <v>80</v>
      </c>
      <c r="D6" s="18" t="s">
        <v>76</v>
      </c>
      <c r="E6" s="18" t="s">
        <v>81</v>
      </c>
      <c r="F6" s="18">
        <v>22</v>
      </c>
      <c r="G6" s="18">
        <v>23</v>
      </c>
      <c r="H6" s="18"/>
      <c r="I6" s="18">
        <v>20.625</v>
      </c>
      <c r="J6" s="20">
        <f t="shared" si="0"/>
        <v>43.625</v>
      </c>
      <c r="K6" s="18"/>
      <c r="L6" s="19"/>
      <c r="M6" s="18"/>
      <c r="N6" s="19"/>
      <c r="O6" s="18"/>
      <c r="P6" s="18"/>
      <c r="Q6" s="18"/>
      <c r="R6" s="25"/>
      <c r="S6" s="21">
        <f t="shared" si="1"/>
        <v>0</v>
      </c>
      <c r="T6" s="21">
        <f t="shared" si="2"/>
        <v>0</v>
      </c>
      <c r="U6" s="20">
        <f t="shared" si="3"/>
        <v>0</v>
      </c>
      <c r="V6" s="21">
        <f t="shared" si="4"/>
        <v>0</v>
      </c>
      <c r="W6" s="21">
        <f t="shared" si="5"/>
        <v>0</v>
      </c>
      <c r="X6" s="21">
        <f t="shared" si="6"/>
        <v>43.625</v>
      </c>
      <c r="Y6" s="23"/>
    </row>
    <row r="7" spans="1:25" ht="24">
      <c r="A7" s="17">
        <v>5</v>
      </c>
      <c r="B7" s="18">
        <v>186193</v>
      </c>
      <c r="C7" s="19" t="s">
        <v>82</v>
      </c>
      <c r="D7" s="18" t="s">
        <v>76</v>
      </c>
      <c r="E7" s="18" t="s">
        <v>83</v>
      </c>
      <c r="F7" s="18">
        <v>21</v>
      </c>
      <c r="G7" s="18">
        <v>9</v>
      </c>
      <c r="H7" s="18"/>
      <c r="I7" s="18">
        <v>26.5</v>
      </c>
      <c r="J7" s="20">
        <f t="shared" si="0"/>
        <v>35.5</v>
      </c>
      <c r="K7" s="18">
        <v>4</v>
      </c>
      <c r="L7" s="19" t="s">
        <v>11</v>
      </c>
      <c r="M7" s="18"/>
      <c r="N7" s="19"/>
      <c r="O7" s="18"/>
      <c r="P7" s="18"/>
      <c r="Q7" s="18"/>
      <c r="R7" s="19"/>
      <c r="S7" s="21">
        <f t="shared" si="1"/>
        <v>39.5</v>
      </c>
      <c r="T7" s="21">
        <f t="shared" si="2"/>
        <v>0</v>
      </c>
      <c r="U7" s="21">
        <f t="shared" si="3"/>
        <v>0</v>
      </c>
      <c r="V7" s="21">
        <f t="shared" si="4"/>
        <v>0</v>
      </c>
      <c r="W7" s="21">
        <f t="shared" si="5"/>
        <v>0</v>
      </c>
      <c r="X7" s="21">
        <f t="shared" si="6"/>
        <v>39.5</v>
      </c>
      <c r="Y7" s="22"/>
    </row>
    <row r="8" spans="1:25" ht="24">
      <c r="A8" s="17">
        <v>6</v>
      </c>
      <c r="B8" s="18">
        <v>225869</v>
      </c>
      <c r="C8" s="19" t="s">
        <v>84</v>
      </c>
      <c r="D8" s="18" t="s">
        <v>76</v>
      </c>
      <c r="E8" s="18" t="s">
        <v>85</v>
      </c>
      <c r="F8" s="18">
        <v>23</v>
      </c>
      <c r="G8" s="18">
        <v>23</v>
      </c>
      <c r="H8" s="18"/>
      <c r="I8" s="18">
        <v>13.5</v>
      </c>
      <c r="J8" s="20">
        <f t="shared" si="0"/>
        <v>36.5</v>
      </c>
      <c r="K8" s="18"/>
      <c r="L8" s="19"/>
      <c r="M8" s="18"/>
      <c r="N8" s="19"/>
      <c r="O8" s="18"/>
      <c r="P8" s="18"/>
      <c r="Q8" s="18"/>
      <c r="R8" s="19"/>
      <c r="S8" s="21">
        <f t="shared" si="1"/>
        <v>0</v>
      </c>
      <c r="T8" s="21">
        <f t="shared" si="2"/>
        <v>0</v>
      </c>
      <c r="U8" s="21">
        <f t="shared" si="3"/>
        <v>0</v>
      </c>
      <c r="V8" s="21">
        <f t="shared" si="4"/>
        <v>0</v>
      </c>
      <c r="W8" s="21">
        <f t="shared" si="5"/>
        <v>0</v>
      </c>
      <c r="X8" s="21">
        <f t="shared" si="6"/>
        <v>36.5</v>
      </c>
      <c r="Y8" s="23" t="s">
        <v>119</v>
      </c>
    </row>
    <row r="9" spans="1:25" ht="24">
      <c r="A9" s="17">
        <v>7</v>
      </c>
      <c r="B9" s="18">
        <v>228084</v>
      </c>
      <c r="C9" s="19" t="s">
        <v>86</v>
      </c>
      <c r="D9" s="18" t="s">
        <v>76</v>
      </c>
      <c r="E9" s="18" t="s">
        <v>87</v>
      </c>
      <c r="F9" s="18">
        <v>22</v>
      </c>
      <c r="G9" s="19">
        <v>11</v>
      </c>
      <c r="H9" s="18"/>
      <c r="I9" s="18">
        <v>25</v>
      </c>
      <c r="J9" s="20">
        <f t="shared" si="0"/>
        <v>36</v>
      </c>
      <c r="K9" s="18"/>
      <c r="L9" s="19"/>
      <c r="M9" s="18"/>
      <c r="N9" s="19"/>
      <c r="O9" s="18"/>
      <c r="P9" s="18"/>
      <c r="Q9" s="18"/>
      <c r="R9" s="26"/>
      <c r="S9" s="21">
        <f t="shared" si="1"/>
        <v>0</v>
      </c>
      <c r="T9" s="21">
        <f t="shared" si="2"/>
        <v>0</v>
      </c>
      <c r="U9" s="21">
        <f t="shared" si="3"/>
        <v>0</v>
      </c>
      <c r="V9" s="21">
        <f t="shared" si="4"/>
        <v>0</v>
      </c>
      <c r="W9" s="21">
        <f t="shared" si="5"/>
        <v>0</v>
      </c>
      <c r="X9" s="21">
        <f t="shared" si="6"/>
        <v>36</v>
      </c>
      <c r="Y9" s="23"/>
    </row>
    <row r="10" spans="1:25" ht="33" customHeight="1">
      <c r="A10" s="17">
        <v>8</v>
      </c>
      <c r="B10" s="18">
        <v>228094</v>
      </c>
      <c r="C10" s="19" t="s">
        <v>89</v>
      </c>
      <c r="D10" s="18" t="s">
        <v>76</v>
      </c>
      <c r="E10" s="18" t="s">
        <v>90</v>
      </c>
      <c r="F10" s="18">
        <v>22</v>
      </c>
      <c r="G10" s="18">
        <v>15</v>
      </c>
      <c r="H10" s="18"/>
      <c r="I10" s="18">
        <v>19.25</v>
      </c>
      <c r="J10" s="20">
        <f t="shared" si="0"/>
        <v>34.25</v>
      </c>
      <c r="K10" s="18"/>
      <c r="L10" s="19"/>
      <c r="M10" s="18"/>
      <c r="N10" s="18"/>
      <c r="O10" s="18"/>
      <c r="P10" s="18"/>
      <c r="Q10" s="18"/>
      <c r="R10" s="25"/>
      <c r="S10" s="21">
        <f t="shared" si="1"/>
        <v>0</v>
      </c>
      <c r="T10" s="21">
        <f t="shared" si="2"/>
        <v>0</v>
      </c>
      <c r="U10" s="20">
        <f t="shared" si="3"/>
        <v>0</v>
      </c>
      <c r="V10" s="21">
        <f t="shared" si="4"/>
        <v>0</v>
      </c>
      <c r="W10" s="21">
        <f t="shared" si="5"/>
        <v>0</v>
      </c>
      <c r="X10" s="21">
        <f t="shared" si="6"/>
        <v>34.25</v>
      </c>
      <c r="Y10" s="23"/>
    </row>
    <row r="11" spans="1:25" ht="34.5" customHeight="1">
      <c r="A11" s="17">
        <v>9</v>
      </c>
      <c r="B11" s="18">
        <v>228018</v>
      </c>
      <c r="C11" s="19" t="s">
        <v>91</v>
      </c>
      <c r="D11" s="18" t="s">
        <v>76</v>
      </c>
      <c r="E11" s="18" t="s">
        <v>88</v>
      </c>
      <c r="F11" s="18">
        <v>22</v>
      </c>
      <c r="G11" s="18">
        <v>9</v>
      </c>
      <c r="H11" s="18"/>
      <c r="I11" s="18">
        <v>19.5</v>
      </c>
      <c r="J11" s="20">
        <f t="shared" si="0"/>
        <v>28.5</v>
      </c>
      <c r="K11" s="18">
        <v>4</v>
      </c>
      <c r="L11" s="19" t="s">
        <v>28</v>
      </c>
      <c r="M11" s="18"/>
      <c r="N11" s="19"/>
      <c r="O11" s="18"/>
      <c r="P11" s="18"/>
      <c r="Q11" s="27"/>
      <c r="R11" s="26"/>
      <c r="S11" s="21">
        <f t="shared" si="1"/>
        <v>0</v>
      </c>
      <c r="T11" s="21">
        <f t="shared" si="2"/>
        <v>0</v>
      </c>
      <c r="U11" s="21">
        <f t="shared" si="3"/>
        <v>0</v>
      </c>
      <c r="V11" s="21">
        <f t="shared" si="4"/>
        <v>32.5</v>
      </c>
      <c r="W11" s="21">
        <f t="shared" si="5"/>
        <v>0</v>
      </c>
      <c r="X11" s="21">
        <f t="shared" si="6"/>
        <v>32.5</v>
      </c>
      <c r="Y11" s="23"/>
    </row>
    <row r="12" spans="1:25" ht="35.25" customHeight="1">
      <c r="A12" s="17">
        <v>10</v>
      </c>
      <c r="B12" s="18">
        <v>224874</v>
      </c>
      <c r="C12" s="19" t="s">
        <v>92</v>
      </c>
      <c r="D12" s="18" t="s">
        <v>76</v>
      </c>
      <c r="E12" s="18" t="s">
        <v>97</v>
      </c>
      <c r="F12" s="18">
        <v>22</v>
      </c>
      <c r="G12" s="18">
        <v>9</v>
      </c>
      <c r="H12" s="18"/>
      <c r="I12" s="18">
        <v>20.75</v>
      </c>
      <c r="J12" s="20">
        <f t="shared" si="0"/>
        <v>29.75</v>
      </c>
      <c r="K12" s="18"/>
      <c r="L12" s="19"/>
      <c r="M12" s="18"/>
      <c r="N12" s="19"/>
      <c r="O12" s="18"/>
      <c r="P12" s="18"/>
      <c r="Q12" s="18"/>
      <c r="R12" s="19"/>
      <c r="S12" s="21">
        <f t="shared" si="1"/>
        <v>0</v>
      </c>
      <c r="T12" s="21">
        <f t="shared" si="2"/>
        <v>0</v>
      </c>
      <c r="U12" s="21">
        <f t="shared" si="3"/>
        <v>0</v>
      </c>
      <c r="V12" s="21">
        <f t="shared" si="4"/>
        <v>0</v>
      </c>
      <c r="W12" s="21">
        <f t="shared" si="5"/>
        <v>0</v>
      </c>
      <c r="X12" s="21">
        <f t="shared" si="6"/>
        <v>29.75</v>
      </c>
      <c r="Y12" s="23"/>
    </row>
    <row r="13" spans="1:25" ht="28.5" customHeight="1">
      <c r="A13" s="17">
        <v>11</v>
      </c>
      <c r="B13" s="19">
        <v>704874</v>
      </c>
      <c r="C13" s="19" t="s">
        <v>93</v>
      </c>
      <c r="D13" s="18" t="s">
        <v>76</v>
      </c>
      <c r="E13" s="19" t="s">
        <v>94</v>
      </c>
      <c r="F13" s="19">
        <v>24</v>
      </c>
      <c r="G13" s="24">
        <v>23</v>
      </c>
      <c r="H13" s="19"/>
      <c r="I13" s="24">
        <v>2.25</v>
      </c>
      <c r="J13" s="20">
        <f t="shared" si="0"/>
        <v>25.25</v>
      </c>
      <c r="K13" s="18">
        <v>4</v>
      </c>
      <c r="L13" s="19" t="s">
        <v>12</v>
      </c>
      <c r="M13" s="18"/>
      <c r="N13" s="19"/>
      <c r="O13" s="24"/>
      <c r="P13" s="24"/>
      <c r="Q13" s="24"/>
      <c r="R13" s="25"/>
      <c r="S13" s="21">
        <f t="shared" si="1"/>
        <v>0</v>
      </c>
      <c r="T13" s="21">
        <f t="shared" si="2"/>
        <v>29.25</v>
      </c>
      <c r="U13" s="21">
        <f t="shared" si="3"/>
        <v>0</v>
      </c>
      <c r="V13" s="21">
        <f t="shared" si="4"/>
        <v>0</v>
      </c>
      <c r="W13" s="21">
        <f t="shared" si="5"/>
        <v>0</v>
      </c>
      <c r="X13" s="21">
        <f t="shared" si="6"/>
        <v>29.25</v>
      </c>
      <c r="Y13" s="22"/>
    </row>
    <row r="14" spans="1:25" ht="30" customHeight="1">
      <c r="A14" s="17">
        <v>12</v>
      </c>
      <c r="B14" s="18">
        <v>704834</v>
      </c>
      <c r="C14" s="19" t="s">
        <v>95</v>
      </c>
      <c r="D14" s="18" t="s">
        <v>76</v>
      </c>
      <c r="E14" s="18" t="s">
        <v>96</v>
      </c>
      <c r="F14" s="18">
        <v>24</v>
      </c>
      <c r="G14" s="18">
        <v>0</v>
      </c>
      <c r="H14" s="18"/>
      <c r="I14" s="18">
        <v>1.833</v>
      </c>
      <c r="J14" s="20">
        <f t="shared" si="0"/>
        <v>1.833</v>
      </c>
      <c r="K14" s="18"/>
      <c r="L14" s="19"/>
      <c r="M14" s="18"/>
      <c r="N14" s="19"/>
      <c r="O14" s="18"/>
      <c r="P14" s="18"/>
      <c r="Q14" s="18"/>
      <c r="R14" s="19"/>
      <c r="S14" s="21">
        <f t="shared" si="1"/>
        <v>0</v>
      </c>
      <c r="T14" s="21">
        <f t="shared" si="2"/>
        <v>0</v>
      </c>
      <c r="U14" s="21">
        <f t="shared" si="3"/>
        <v>0</v>
      </c>
      <c r="V14" s="21">
        <f t="shared" si="4"/>
        <v>0</v>
      </c>
      <c r="W14" s="21">
        <f t="shared" si="5"/>
        <v>0</v>
      </c>
      <c r="X14" s="21">
        <f t="shared" si="6"/>
        <v>1.833</v>
      </c>
      <c r="Y14" s="22"/>
    </row>
  </sheetData>
  <mergeCells count="1">
    <mergeCell ref="A1:Y1"/>
  </mergeCells>
  <conditionalFormatting sqref="S3:X14">
    <cfRule type="cellIs" dxfId="0" priority="1" stopIfTrue="1" operator="equal">
      <formula>0</formula>
    </cfRule>
  </conditionalFormatting>
  <pageMargins left="0.2" right="0.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ΠΕ11 ΣΥΜΠΛΗΡΩΣΗ ΤΡΟΠΟΠΟΙΗΣΗ </vt:lpstr>
      <vt:lpstr>Αποσπάσεις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2020-09-08T13:38:50Z</dcterms:modified>
</cp:coreProperties>
</file>