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5480" windowHeight="9240"/>
  </bookViews>
  <sheets>
    <sheet name="ΠΕ70 Τοποθετήσεις" sheetId="18" r:id="rId1"/>
  </sheets>
  <calcPr calcId="125725"/>
</workbook>
</file>

<file path=xl/calcChain.xml><?xml version="1.0" encoding="utf-8"?>
<calcChain xmlns="http://schemas.openxmlformats.org/spreadsheetml/2006/main">
  <c r="W12" i="18"/>
  <c r="V12"/>
  <c r="U12"/>
  <c r="T12"/>
  <c r="S12"/>
  <c r="J12"/>
  <c r="W11"/>
  <c r="V11"/>
  <c r="U11"/>
  <c r="S11"/>
  <c r="J11"/>
  <c r="T11" s="1"/>
  <c r="W10"/>
  <c r="V10"/>
  <c r="U10"/>
  <c r="T10"/>
  <c r="S10"/>
  <c r="M10"/>
  <c r="K10"/>
  <c r="J10"/>
  <c r="W9"/>
  <c r="V9"/>
  <c r="U9"/>
  <c r="T9"/>
  <c r="S9"/>
  <c r="J9"/>
  <c r="W8"/>
  <c r="V8"/>
  <c r="T8"/>
  <c r="S8"/>
  <c r="J8"/>
  <c r="U8" s="1"/>
  <c r="W7"/>
  <c r="V7"/>
  <c r="U7"/>
  <c r="T7"/>
  <c r="S7"/>
  <c r="J7"/>
  <c r="W6"/>
  <c r="V6"/>
  <c r="U6"/>
  <c r="T6"/>
  <c r="S6"/>
  <c r="J6"/>
  <c r="W5"/>
  <c r="V5"/>
  <c r="U5"/>
  <c r="T5"/>
  <c r="M5"/>
  <c r="K5"/>
  <c r="J5"/>
  <c r="W4"/>
  <c r="V4"/>
  <c r="T4"/>
  <c r="S4"/>
  <c r="J4"/>
  <c r="U4" s="1"/>
  <c r="W3"/>
  <c r="V3"/>
  <c r="U3"/>
  <c r="S3"/>
  <c r="M3"/>
  <c r="K3"/>
  <c r="J3"/>
  <c r="S5" l="1"/>
  <c r="T3"/>
</calcChain>
</file>

<file path=xl/sharedStrings.xml><?xml version="1.0" encoding="utf-8"?>
<sst xmlns="http://schemas.openxmlformats.org/spreadsheetml/2006/main" count="72" uniqueCount="52">
  <si>
    <t>ΟΝΟΜΑΤΕΠΩΝΥΜΟ</t>
  </si>
  <si>
    <t>ΑΜ</t>
  </si>
  <si>
    <t xml:space="preserve">ΜΟΡΙΑ ΕΝΤΟΠΙΟΤΗΤΑΣ </t>
  </si>
  <si>
    <t>ΔΗΜΟΣ ΕΝΤΟΠΙΟΤΗΤΑΣ</t>
  </si>
  <si>
    <t>ΜΟΡΙΑ ΣΥΝΥΠΗΡΕΤΗΣΗΣ</t>
  </si>
  <si>
    <t>ΔΗΜΟΣ ΣΥΝΥΠΗΡΕΤΗΣΗΣ</t>
  </si>
  <si>
    <t>ΣΥΝΟΛΟ ΔΗΜΟΣ ΒΟΙΟΥ</t>
  </si>
  <si>
    <t>ΣΥΝΟΛΟ ΔΗΜΟΣ  ΚΟΖΑΝΗΣ</t>
  </si>
  <si>
    <t>ΣΥΝΟΛΟ ΔΗΜΟΣ ΕΟΡΔΑΙΑΣ</t>
  </si>
  <si>
    <t>ΑΑ</t>
  </si>
  <si>
    <t>ΟΡΓΑΝΙΚΗ</t>
  </si>
  <si>
    <t xml:space="preserve">ΕΙΔΙΚΟΤΗΤΑ </t>
  </si>
  <si>
    <t xml:space="preserve">ΜΟΡΙΑ ΟΙΚΟΓΕΝΕΙΑΚΗΣ ΚΑΤΑΣΤΑΣΗΣ </t>
  </si>
  <si>
    <t xml:space="preserve">ΛΟΓΟΙ ΥΓΕΙΑΣ </t>
  </si>
  <si>
    <t xml:space="preserve">ΜΟΡΙΑ ΣΥΝΟΛΙΚΗΣ ΥΠΗΡΕΣΙΑΣ </t>
  </si>
  <si>
    <t xml:space="preserve">ΣΥΝΟΛΟ </t>
  </si>
  <si>
    <t>ΠΕ70</t>
  </si>
  <si>
    <t xml:space="preserve">ΥΠΟΧΡΕΩΤΙΚΟ ΩΡΑΡΙΟ </t>
  </si>
  <si>
    <t>ΛΟΓΟΙ ΥΓΕΙΑΣ ΓΟΝΕΩΝ ΜΟΡΙΑ</t>
  </si>
  <si>
    <t>ΔΗΜΟΣ ΕΝΤΟΠΙΟΤΗΤΑΣ ΓΟΝΕΩΝ</t>
  </si>
  <si>
    <t>ΜΟΡΙΑ ΣΠΟΥΔΩΝ</t>
  </si>
  <si>
    <t>ΔΗΜΟΣ ΣΠΟΥΔΩΝ</t>
  </si>
  <si>
    <t>Πατσιλιά Παρασκευή</t>
  </si>
  <si>
    <t xml:space="preserve">ΔΣ 2ο Κρόκου </t>
  </si>
  <si>
    <t>ΚΟΖΑΝΗΣ</t>
  </si>
  <si>
    <t>ΕΟΡΔΑΙΑΣ</t>
  </si>
  <si>
    <t>ΒΟΙΟΥ</t>
  </si>
  <si>
    <t xml:space="preserve">ΠΥΣΠΕ Καστοριάς </t>
  </si>
  <si>
    <t xml:space="preserve">Κολοκυθοπούλου Ασπασία </t>
  </si>
  <si>
    <t xml:space="preserve">ΠΥΣΠΕ Βοιωτίας </t>
  </si>
  <si>
    <t xml:space="preserve">ΠΥΣΠΕ Εύβοιας </t>
  </si>
  <si>
    <t xml:space="preserve">Κρητικού Μαρία </t>
  </si>
  <si>
    <t>ΠΥΣΠΕ Δω/σου</t>
  </si>
  <si>
    <t xml:space="preserve">ΠΥΣΠΕ Λευκάδας </t>
  </si>
  <si>
    <t xml:space="preserve">Λαφαζάνη Παρθένα </t>
  </si>
  <si>
    <t xml:space="preserve">Μπαλτά Ελένη </t>
  </si>
  <si>
    <t xml:space="preserve">ΠΥΣΠΕ Φθιώτιδας </t>
  </si>
  <si>
    <t>ΔΣ Νεάπολης</t>
  </si>
  <si>
    <t>ΔΣ Περδίκκα</t>
  </si>
  <si>
    <t>ΣΥΝΟΛΟ ΔΗΜΟΣ ΣΕΡΒΙΩΝ</t>
  </si>
  <si>
    <t>ΣΥΝΟΛΟ ΔΗΜΟΣ ΒΕΛΒΕΝΤΟΥ</t>
  </si>
  <si>
    <t>Σιοζόπουλος Παναγιώτης</t>
  </si>
  <si>
    <t>Σκυλογιάννη Βασιλική</t>
  </si>
  <si>
    <t>Γιούρση Ιωάννα</t>
  </si>
  <si>
    <t>Χρυσοχοϊδης Νικόλαος</t>
  </si>
  <si>
    <t>Φαμπρίκη Φωτεινή</t>
  </si>
  <si>
    <t xml:space="preserve">ΤΟΠΟΘΕΤΗΣΗ </t>
  </si>
  <si>
    <t>ΔΣ Χ.Μούκα</t>
  </si>
  <si>
    <t>ΔΣ Περ.Βαθυλάκκου</t>
  </si>
  <si>
    <t>Δεν κατέστει δυνατό να τοποθετηθεί</t>
  </si>
  <si>
    <t>ΔΣ Πενταλόφου</t>
  </si>
  <si>
    <t>ΠΡΑΞΗ 22 27-8-2020 ΠΕ70 3853/27-8-2020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</si>
</sst>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[$-1010408]General"/>
  </numFmts>
  <fonts count="14">
    <font>
      <sz val="11"/>
      <color theme="1"/>
      <name val="Calibri"/>
      <family val="2"/>
      <charset val="161"/>
      <scheme val="minor"/>
    </font>
    <font>
      <b/>
      <sz val="8"/>
      <color indexed="8"/>
      <name val="Calibri"/>
      <family val="2"/>
      <charset val="161"/>
    </font>
    <font>
      <sz val="8"/>
      <name val="Calibri"/>
      <family val="2"/>
      <charset val="161"/>
    </font>
    <font>
      <sz val="10"/>
      <name val="Arial"/>
      <family val="2"/>
      <charset val="161"/>
    </font>
    <font>
      <sz val="10"/>
      <name val="Calibri"/>
      <family val="2"/>
      <charset val="161"/>
    </font>
    <font>
      <b/>
      <sz val="10"/>
      <name val="Calibri"/>
      <family val="2"/>
      <charset val="161"/>
    </font>
    <font>
      <b/>
      <sz val="8"/>
      <color rgb="FFFF000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</font>
    <font>
      <b/>
      <sz val="8"/>
      <name val="Calibri"/>
      <family val="2"/>
      <charset val="161"/>
    </font>
    <font>
      <sz val="10"/>
      <name val="Calibri"/>
      <family val="2"/>
      <charset val="161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wrapText="1"/>
    </xf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</cellXfs>
  <cellStyles count="2">
    <cellStyle name="Κανονικό" xfId="0" builtinId="0"/>
    <cellStyle name="Κανονικό 4" xfId="1"/>
  </cellStyles>
  <dxfs count="1"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2"/>
  <sheetViews>
    <sheetView tabSelected="1" zoomScale="90" zoomScaleNormal="90" workbookViewId="0">
      <pane xSplit="3" ySplit="2" topLeftCell="D3" activePane="bottomRight" state="frozen"/>
      <selection activeCell="G33" sqref="G33"/>
      <selection pane="topRight" activeCell="G33" sqref="G33"/>
      <selection pane="bottomLeft" activeCell="G33" sqref="G33"/>
      <selection pane="bottomRight" activeCell="O20" sqref="O20"/>
    </sheetView>
  </sheetViews>
  <sheetFormatPr defaultRowHeight="12.75"/>
  <cols>
    <col min="1" max="1" width="3.42578125" style="6" customWidth="1"/>
    <col min="2" max="2" width="7.140625" style="5" customWidth="1"/>
    <col min="3" max="3" width="13.5703125" style="5" customWidth="1"/>
    <col min="4" max="4" width="4.140625" style="5" customWidth="1"/>
    <col min="5" max="5" width="13.7109375" style="5" customWidth="1"/>
    <col min="6" max="6" width="3.42578125" style="5" customWidth="1"/>
    <col min="7" max="7" width="4.5703125" style="5" customWidth="1"/>
    <col min="8" max="8" width="4.42578125" style="5" customWidth="1"/>
    <col min="9" max="9" width="6.140625" style="5" customWidth="1"/>
    <col min="10" max="10" width="6.28515625" style="5" customWidth="1"/>
    <col min="11" max="11" width="3.28515625" style="5" customWidth="1"/>
    <col min="12" max="12" width="10.42578125" style="5" customWidth="1"/>
    <col min="13" max="13" width="4.5703125" style="5" customWidth="1"/>
    <col min="14" max="14" width="10.42578125" style="5" customWidth="1"/>
    <col min="15" max="15" width="5.42578125" style="5" customWidth="1"/>
    <col min="16" max="16" width="8.42578125" style="5" customWidth="1"/>
    <col min="17" max="17" width="5" style="5" customWidth="1"/>
    <col min="18" max="18" width="6" style="5" customWidth="1"/>
    <col min="19" max="19" width="8.42578125" style="5" customWidth="1"/>
    <col min="20" max="20" width="8" style="5" customWidth="1"/>
    <col min="21" max="21" width="7.140625" style="5" customWidth="1"/>
    <col min="22" max="23" width="10.28515625" style="5" customWidth="1"/>
    <col min="24" max="24" width="20.5703125" style="5" customWidth="1"/>
    <col min="25" max="16384" width="9.140625" style="5"/>
  </cols>
  <sheetData>
    <row r="1" spans="1:24" s="4" customFormat="1" ht="24.75" customHeight="1">
      <c r="A1" s="21" t="s">
        <v>51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16"/>
    </row>
    <row r="2" spans="1:24" ht="127.5" customHeight="1">
      <c r="A2" s="1" t="s">
        <v>9</v>
      </c>
      <c r="B2" s="2" t="s">
        <v>1</v>
      </c>
      <c r="C2" s="2" t="s">
        <v>0</v>
      </c>
      <c r="D2" s="2" t="s">
        <v>11</v>
      </c>
      <c r="E2" s="2" t="s">
        <v>10</v>
      </c>
      <c r="F2" s="2" t="s">
        <v>17</v>
      </c>
      <c r="G2" s="2" t="s">
        <v>12</v>
      </c>
      <c r="H2" s="2" t="s">
        <v>13</v>
      </c>
      <c r="I2" s="2" t="s">
        <v>14</v>
      </c>
      <c r="J2" s="2" t="s">
        <v>15</v>
      </c>
      <c r="K2" s="2" t="s">
        <v>2</v>
      </c>
      <c r="L2" s="2" t="s">
        <v>3</v>
      </c>
      <c r="M2" s="2" t="s">
        <v>4</v>
      </c>
      <c r="N2" s="2" t="s">
        <v>5</v>
      </c>
      <c r="O2" s="2" t="s">
        <v>18</v>
      </c>
      <c r="P2" s="2" t="s">
        <v>19</v>
      </c>
      <c r="Q2" s="2" t="s">
        <v>20</v>
      </c>
      <c r="R2" s="2" t="s">
        <v>21</v>
      </c>
      <c r="S2" s="1" t="s">
        <v>8</v>
      </c>
      <c r="T2" s="1" t="s">
        <v>7</v>
      </c>
      <c r="U2" s="1" t="s">
        <v>6</v>
      </c>
      <c r="V2" s="1" t="s">
        <v>39</v>
      </c>
      <c r="W2" s="1" t="s">
        <v>40</v>
      </c>
      <c r="X2" s="17" t="s">
        <v>46</v>
      </c>
    </row>
    <row r="3" spans="1:24" s="12" customFormat="1" ht="30" customHeight="1">
      <c r="A3" s="14">
        <v>1</v>
      </c>
      <c r="B3" s="7">
        <v>595184</v>
      </c>
      <c r="C3" s="11" t="s">
        <v>22</v>
      </c>
      <c r="D3" s="7" t="s">
        <v>16</v>
      </c>
      <c r="E3" s="7" t="s">
        <v>23</v>
      </c>
      <c r="F3" s="7">
        <v>22</v>
      </c>
      <c r="G3" s="7">
        <v>15</v>
      </c>
      <c r="H3" s="7"/>
      <c r="I3" s="7">
        <v>23.5</v>
      </c>
      <c r="J3" s="10">
        <f t="shared" ref="J3:J9" si="0">SUM(I3,H3,G3)</f>
        <v>38.5</v>
      </c>
      <c r="K3" s="7">
        <f xml:space="preserve"> IF(L3 &lt;&gt; "", 4, "")</f>
        <v>4</v>
      </c>
      <c r="L3" s="11" t="s">
        <v>24</v>
      </c>
      <c r="M3" s="7">
        <f xml:space="preserve"> IF(N3 &lt;&gt; "", 10, "")</f>
        <v>10</v>
      </c>
      <c r="N3" s="11" t="s">
        <v>24</v>
      </c>
      <c r="O3" s="7"/>
      <c r="P3" s="7"/>
      <c r="Q3" s="7"/>
      <c r="R3" s="11"/>
      <c r="S3" s="3">
        <f t="shared" ref="S3:S9" si="1" xml:space="preserve"> IF(AND(L3 = "ΕΟΡΔΑΙΑΣ",N3 = "ΕΟΡΔΑΙΑΣ"), SUM(J3,K3,M3),  IF(L3 = "ΕΟΡΔΑΙΑΣ", SUM(J3,K3), 0) + IF(N3 = "ΕΟΡΔΑΙΑΣ", SUM(J3,M3),0)) + IF(P3 = "ΕΟΡΔΑΙΑΣ", O3, 0)  + IF(R3 = "ΕΟΡΔΑΙΑΣ", Q3, 0)</f>
        <v>0</v>
      </c>
      <c r="T3" s="3">
        <f t="shared" ref="T3:T9" si="2" xml:space="preserve"> IF(AND(L3 = "ΚΟΖΑΝΗΣ",N3 = "ΚΟΖΑΝΗΣ"), SUM(J3,K3,M3),  IF(L3 = "ΚΟΖΑΝΗΣ", SUM(J3,K3), 0) + IF(N3 = "ΚΟΖΑΝΗΣ", SUM(J3,M3),0)) + IF(P3 = "ΚΟΖΑΝΗΣ", O3, 0)  + IF(R3 = "ΚΟΖΑΝΗΣ", Q3, 0)</f>
        <v>52.5</v>
      </c>
      <c r="U3" s="3">
        <f t="shared" ref="U3:U9" si="3" xml:space="preserve"> IF(AND(L3 = "ΒΟΙΟΥ",N3 = "ΒΟΙΟΥ"), SUM(J3,K3,M3),  IF(L3 = "ΒΟΙΟΥ", SUM(J3,K3), 0) + IF(N3 = "ΒΟΙΟΥ", SUM(J3,M3),0)) + IF(P3 = "ΒΟΙΟΥ", O3, 0)  + IF(R3 = "ΒΟΙΟΥ", Q3, 0)</f>
        <v>0</v>
      </c>
      <c r="V3" s="3">
        <f t="shared" ref="V3:V9" si="4" xml:space="preserve"> IF(AND($L3 = "ΣΕΡΒΙΩΝ",$N3 = "ΣΕΡΒΙΩΝ"), SUM($J3,$K3,$M3),  IF($L3 = "ΣΕΡΒΙΩΝ", SUM($J3,$K3), 0) + IF($N3 = "ΣΕΡΒΙΩΝ", SUM($J3,$M3),0)) + IF($P3 = "ΣΕΡΒΙΩΝ", $O3, 0)  + IF($R3 = "ΣΕΡΒΙΩΝ",$Q3, 0)</f>
        <v>0</v>
      </c>
      <c r="W3" s="3">
        <f t="shared" ref="W3:W9" si="5" xml:space="preserve"> IF(AND($L3 = "ΒΕΛΒΕΝΤΟΥ",$N3 = "ΒΕΛΒΕΝΤΟΥ"), SUM($J3,$K3,$M3),  IF($L3 = "ΒΕΛΒΕΝΤΟΥ", SUM($J3,$K3), 0) + IF($N3 = "ΒΕΛΒΕΝΤΟΥ", SUM($J3,$M3),0)) + IF($P3 = "ΒΕΛΒΕΝΤΟΥ", $O3, 0)  + IF($R3 = "ΒΕΛΒΕΝΤΟΥ",$Q3, 0)</f>
        <v>0</v>
      </c>
      <c r="X3" s="18" t="s">
        <v>49</v>
      </c>
    </row>
    <row r="4" spans="1:24" ht="30" customHeight="1">
      <c r="A4" s="14">
        <v>2</v>
      </c>
      <c r="B4" s="7">
        <v>700409</v>
      </c>
      <c r="C4" s="11" t="s">
        <v>34</v>
      </c>
      <c r="D4" s="7" t="s">
        <v>16</v>
      </c>
      <c r="E4" s="7" t="s">
        <v>37</v>
      </c>
      <c r="F4" s="7">
        <v>23</v>
      </c>
      <c r="G4" s="7">
        <v>15</v>
      </c>
      <c r="H4" s="7"/>
      <c r="I4" s="7">
        <v>12.5</v>
      </c>
      <c r="J4" s="10">
        <f t="shared" si="0"/>
        <v>27.5</v>
      </c>
      <c r="K4" s="7">
        <v>4</v>
      </c>
      <c r="L4" s="11" t="s">
        <v>26</v>
      </c>
      <c r="M4" s="7">
        <v>10</v>
      </c>
      <c r="N4" s="11" t="s">
        <v>26</v>
      </c>
      <c r="O4" s="7"/>
      <c r="P4" s="7"/>
      <c r="Q4" s="7"/>
      <c r="R4" s="8"/>
      <c r="S4" s="3">
        <f t="shared" si="1"/>
        <v>0</v>
      </c>
      <c r="T4" s="3">
        <f t="shared" si="2"/>
        <v>0</v>
      </c>
      <c r="U4" s="3">
        <f t="shared" si="3"/>
        <v>41.5</v>
      </c>
      <c r="V4" s="3">
        <f t="shared" si="4"/>
        <v>0</v>
      </c>
      <c r="W4" s="3">
        <f t="shared" si="5"/>
        <v>0</v>
      </c>
      <c r="X4" s="18" t="s">
        <v>49</v>
      </c>
    </row>
    <row r="5" spans="1:24" ht="30" customHeight="1">
      <c r="A5" s="14">
        <v>3</v>
      </c>
      <c r="B5" s="7">
        <v>621639</v>
      </c>
      <c r="C5" s="11" t="s">
        <v>35</v>
      </c>
      <c r="D5" s="7" t="s">
        <v>16</v>
      </c>
      <c r="E5" s="7" t="s">
        <v>30</v>
      </c>
      <c r="F5" s="7">
        <v>23</v>
      </c>
      <c r="G5" s="7">
        <v>15</v>
      </c>
      <c r="H5" s="7"/>
      <c r="I5" s="7">
        <v>12.75</v>
      </c>
      <c r="J5" s="10">
        <f t="shared" si="0"/>
        <v>27.75</v>
      </c>
      <c r="K5" s="7" t="str">
        <f xml:space="preserve"> IF(L5 &lt;&gt; "", 4, "")</f>
        <v/>
      </c>
      <c r="L5" s="11"/>
      <c r="M5" s="7">
        <f xml:space="preserve"> IF(N5 &lt;&gt; "", 10, "")</f>
        <v>10</v>
      </c>
      <c r="N5" s="11" t="s">
        <v>25</v>
      </c>
      <c r="O5" s="7"/>
      <c r="P5" s="7"/>
      <c r="Q5" s="7"/>
      <c r="R5" s="11"/>
      <c r="S5" s="3">
        <f t="shared" si="1"/>
        <v>37.75</v>
      </c>
      <c r="T5" s="3">
        <f t="shared" si="2"/>
        <v>0</v>
      </c>
      <c r="U5" s="3">
        <f t="shared" si="3"/>
        <v>0</v>
      </c>
      <c r="V5" s="3">
        <f t="shared" si="4"/>
        <v>0</v>
      </c>
      <c r="W5" s="3">
        <f t="shared" si="5"/>
        <v>0</v>
      </c>
      <c r="X5" s="20" t="s">
        <v>48</v>
      </c>
    </row>
    <row r="6" spans="1:24" ht="30" customHeight="1">
      <c r="A6" s="14">
        <v>4</v>
      </c>
      <c r="B6" s="11">
        <v>605271</v>
      </c>
      <c r="C6" s="11" t="s">
        <v>44</v>
      </c>
      <c r="D6" s="7" t="s">
        <v>16</v>
      </c>
      <c r="E6" s="11" t="s">
        <v>38</v>
      </c>
      <c r="F6" s="11">
        <v>22</v>
      </c>
      <c r="G6" s="13">
        <v>15</v>
      </c>
      <c r="H6" s="11"/>
      <c r="I6" s="13">
        <v>20</v>
      </c>
      <c r="J6" s="10">
        <f t="shared" si="0"/>
        <v>35</v>
      </c>
      <c r="K6" s="7"/>
      <c r="L6" s="11"/>
      <c r="M6" s="7"/>
      <c r="N6" s="11"/>
      <c r="O6" s="13"/>
      <c r="P6" s="13"/>
      <c r="Q6" s="13"/>
      <c r="R6" s="9"/>
      <c r="S6" s="3">
        <f t="shared" si="1"/>
        <v>0</v>
      </c>
      <c r="T6" s="3">
        <f t="shared" si="2"/>
        <v>0</v>
      </c>
      <c r="U6" s="3">
        <f t="shared" si="3"/>
        <v>0</v>
      </c>
      <c r="V6" s="3">
        <f t="shared" si="4"/>
        <v>0</v>
      </c>
      <c r="W6" s="3">
        <f t="shared" si="5"/>
        <v>0</v>
      </c>
      <c r="X6" s="18" t="s">
        <v>49</v>
      </c>
    </row>
    <row r="7" spans="1:24" ht="30" customHeight="1">
      <c r="A7" s="14">
        <v>5</v>
      </c>
      <c r="B7" s="11">
        <v>607827</v>
      </c>
      <c r="C7" s="11" t="s">
        <v>43</v>
      </c>
      <c r="D7" s="7" t="s">
        <v>16</v>
      </c>
      <c r="E7" s="11" t="s">
        <v>27</v>
      </c>
      <c r="F7" s="11">
        <v>22</v>
      </c>
      <c r="G7" s="13">
        <v>15</v>
      </c>
      <c r="H7" s="11"/>
      <c r="I7" s="13">
        <v>17.5</v>
      </c>
      <c r="J7" s="10">
        <f t="shared" si="0"/>
        <v>32.5</v>
      </c>
      <c r="K7" s="7"/>
      <c r="L7" s="11"/>
      <c r="M7" s="7"/>
      <c r="N7" s="11"/>
      <c r="O7" s="13"/>
      <c r="P7" s="13"/>
      <c r="Q7" s="13"/>
      <c r="R7" s="9"/>
      <c r="S7" s="3">
        <f t="shared" si="1"/>
        <v>0</v>
      </c>
      <c r="T7" s="3">
        <f t="shared" si="2"/>
        <v>0</v>
      </c>
      <c r="U7" s="3">
        <f t="shared" si="3"/>
        <v>0</v>
      </c>
      <c r="V7" s="3">
        <f t="shared" si="4"/>
        <v>0</v>
      </c>
      <c r="W7" s="3">
        <f t="shared" si="5"/>
        <v>0</v>
      </c>
      <c r="X7" s="18" t="s">
        <v>49</v>
      </c>
    </row>
    <row r="8" spans="1:24" ht="30" customHeight="1">
      <c r="A8" s="14">
        <v>6</v>
      </c>
      <c r="B8" s="11">
        <v>618041</v>
      </c>
      <c r="C8" s="11" t="s">
        <v>41</v>
      </c>
      <c r="D8" s="7" t="s">
        <v>16</v>
      </c>
      <c r="E8" s="11" t="s">
        <v>33</v>
      </c>
      <c r="F8" s="11">
        <v>23</v>
      </c>
      <c r="G8" s="13">
        <v>9</v>
      </c>
      <c r="H8" s="11"/>
      <c r="I8" s="13">
        <v>13</v>
      </c>
      <c r="J8" s="10">
        <f t="shared" si="0"/>
        <v>22</v>
      </c>
      <c r="K8" s="7">
        <v>4</v>
      </c>
      <c r="L8" s="11" t="s">
        <v>26</v>
      </c>
      <c r="M8" s="7"/>
      <c r="N8" s="11"/>
      <c r="O8" s="13"/>
      <c r="P8" s="13"/>
      <c r="Q8" s="13"/>
      <c r="R8" s="9"/>
      <c r="S8" s="3">
        <f t="shared" si="1"/>
        <v>0</v>
      </c>
      <c r="T8" s="3">
        <f t="shared" si="2"/>
        <v>0</v>
      </c>
      <c r="U8" s="3">
        <f t="shared" si="3"/>
        <v>26</v>
      </c>
      <c r="V8" s="3">
        <f t="shared" si="4"/>
        <v>0</v>
      </c>
      <c r="W8" s="3">
        <f t="shared" si="5"/>
        <v>0</v>
      </c>
      <c r="X8" s="19" t="s">
        <v>50</v>
      </c>
    </row>
    <row r="9" spans="1:24" ht="30" customHeight="1">
      <c r="A9" s="14">
        <v>7</v>
      </c>
      <c r="B9" s="11">
        <v>610349</v>
      </c>
      <c r="C9" s="11" t="s">
        <v>42</v>
      </c>
      <c r="D9" s="7" t="s">
        <v>16</v>
      </c>
      <c r="E9" s="11" t="s">
        <v>36</v>
      </c>
      <c r="F9" s="11">
        <v>22</v>
      </c>
      <c r="G9" s="13">
        <v>4</v>
      </c>
      <c r="H9" s="11"/>
      <c r="I9" s="13">
        <v>19.5</v>
      </c>
      <c r="J9" s="10">
        <f t="shared" si="0"/>
        <v>23.5</v>
      </c>
      <c r="K9" s="7"/>
      <c r="L9" s="11"/>
      <c r="M9" s="7"/>
      <c r="N9" s="11"/>
      <c r="O9" s="13"/>
      <c r="P9" s="13"/>
      <c r="Q9" s="13"/>
      <c r="R9" s="9"/>
      <c r="S9" s="3">
        <f t="shared" si="1"/>
        <v>0</v>
      </c>
      <c r="T9" s="3">
        <f t="shared" si="2"/>
        <v>0</v>
      </c>
      <c r="U9" s="3">
        <f t="shared" si="3"/>
        <v>0</v>
      </c>
      <c r="V9" s="3">
        <f t="shared" si="4"/>
        <v>0</v>
      </c>
      <c r="W9" s="3">
        <f t="shared" si="5"/>
        <v>0</v>
      </c>
      <c r="X9" s="20" t="s">
        <v>47</v>
      </c>
    </row>
    <row r="10" spans="1:24" ht="30" customHeight="1">
      <c r="A10" s="14">
        <v>8</v>
      </c>
      <c r="B10" s="11">
        <v>701373</v>
      </c>
      <c r="C10" s="11" t="s">
        <v>28</v>
      </c>
      <c r="D10" s="11" t="s">
        <v>16</v>
      </c>
      <c r="E10" s="11" t="s">
        <v>29</v>
      </c>
      <c r="F10" s="11">
        <v>23</v>
      </c>
      <c r="G10" s="11">
        <v>9</v>
      </c>
      <c r="H10" s="11"/>
      <c r="I10" s="11">
        <v>13.5</v>
      </c>
      <c r="J10" s="15">
        <f t="shared" ref="J10:J12" si="6">SUM(I10,H10,G10)</f>
        <v>22.5</v>
      </c>
      <c r="K10" s="11" t="str">
        <f xml:space="preserve"> IF(L10 &lt;&gt; "", 4, "")</f>
        <v/>
      </c>
      <c r="L10" s="11"/>
      <c r="M10" s="11" t="str">
        <f xml:space="preserve"> IF(N10 &lt;&gt; "", 10, "")</f>
        <v/>
      </c>
      <c r="N10" s="11"/>
      <c r="O10" s="11"/>
      <c r="P10" s="11"/>
      <c r="Q10" s="11"/>
      <c r="R10" s="8"/>
      <c r="S10" s="3">
        <f t="shared" ref="S10:S12" si="7" xml:space="preserve"> IF(AND(L10 = "ΕΟΡΔΑΙΑΣ",N10 = "ΕΟΡΔΑΙΑΣ"), SUM(J10,K10,M10),  IF(L10 = "ΕΟΡΔΑΙΑΣ", SUM(J10,K10), 0) + IF(N10 = "ΕΟΡΔΑΙΑΣ", SUM(J10,M10),0)) + IF(P10 = "ΕΟΡΔΑΙΑΣ", O10, 0)  + IF(R10 = "ΕΟΡΔΑΙΑΣ", Q10, 0)</f>
        <v>0</v>
      </c>
      <c r="T10" s="3">
        <f t="shared" ref="T10:T12" si="8" xml:space="preserve"> IF(AND(L10 = "ΚΟΖΑΝΗΣ",N10 = "ΚΟΖΑΝΗΣ"), SUM(J10,K10,M10),  IF(L10 = "ΚΟΖΑΝΗΣ", SUM(J10,K10), 0) + IF(N10 = "ΚΟΖΑΝΗΣ", SUM(J10,M10),0)) + IF(P10 = "ΚΟΖΑΝΗΣ", O10, 0)  + IF(R10 = "ΚΟΖΑΝΗΣ", Q10, 0)</f>
        <v>0</v>
      </c>
      <c r="U10" s="3">
        <f t="shared" ref="U10:U12" si="9" xml:space="preserve"> IF(AND(L10 = "ΒΟΙΟΥ",N10 = "ΒΟΙΟΥ"), SUM(J10,K10,M10),  IF(L10 = "ΒΟΙΟΥ", SUM(J10,K10), 0) + IF(N10 = "ΒΟΙΟΥ", SUM(J10,M10),0)) + IF(P10 = "ΒΟΙΟΥ", O10, 0)  + IF(R10 = "ΒΟΙΟΥ", Q10, 0)</f>
        <v>0</v>
      </c>
      <c r="V10" s="3">
        <f t="shared" ref="V10:V12" si="10" xml:space="preserve"> IF(AND($L10 = "ΣΕΡΒΙΩΝ",$N10 = "ΣΕΡΒΙΩΝ"), SUM($J10,$K10,$M10),  IF($L10 = "ΣΕΡΒΙΩΝ", SUM($J10,$K10), 0) + IF($N10 = "ΣΕΡΒΙΩΝ", SUM($J10,$M10),0)) + IF($P10 = "ΣΕΡΒΙΩΝ", $O10, 0)  + IF($R10 = "ΣΕΡΒΙΩΝ",$Q10, 0)</f>
        <v>0</v>
      </c>
      <c r="W10" s="3">
        <f t="shared" ref="W10:W12" si="11" xml:space="preserve"> IF(AND($L10 = "ΒΕΛΒΕΝΤΟΥ",$N10 = "ΒΕΛΒΕΝΤΟΥ"), SUM($J10,$K10,$M10),  IF($L10 = "ΒΕΛΒΕΝΤΟΥ", SUM($J10,$K10), 0) + IF($N10 = "ΒΕΛΒΕΝΤΟΥ", SUM($J10,$M10),0)) + IF($P10 = "ΒΕΛΒΕΝΤΟΥ", $O10, 0)  + IF($R10 = "ΒΕΛΒΕΝΤΟΥ",$Q10, 0)</f>
        <v>0</v>
      </c>
      <c r="X10" s="20" t="s">
        <v>48</v>
      </c>
    </row>
    <row r="11" spans="1:24" ht="30" customHeight="1">
      <c r="A11" s="14">
        <v>9</v>
      </c>
      <c r="B11" s="7">
        <v>702094</v>
      </c>
      <c r="C11" s="11" t="s">
        <v>31</v>
      </c>
      <c r="D11" s="7" t="s">
        <v>16</v>
      </c>
      <c r="E11" s="7" t="s">
        <v>32</v>
      </c>
      <c r="F11" s="7">
        <v>23</v>
      </c>
      <c r="G11" s="7">
        <v>4</v>
      </c>
      <c r="H11" s="7"/>
      <c r="I11" s="7">
        <v>12.5</v>
      </c>
      <c r="J11" s="10">
        <f t="shared" si="6"/>
        <v>16.5</v>
      </c>
      <c r="K11" s="7">
        <v>4</v>
      </c>
      <c r="L11" s="11" t="s">
        <v>24</v>
      </c>
      <c r="M11" s="7"/>
      <c r="N11" s="11"/>
      <c r="O11" s="7"/>
      <c r="P11" s="7"/>
      <c r="Q11" s="7"/>
      <c r="R11" s="8"/>
      <c r="S11" s="3">
        <f t="shared" si="7"/>
        <v>0</v>
      </c>
      <c r="T11" s="3">
        <f t="shared" si="8"/>
        <v>20.5</v>
      </c>
      <c r="U11" s="3">
        <f t="shared" si="9"/>
        <v>0</v>
      </c>
      <c r="V11" s="3">
        <f t="shared" si="10"/>
        <v>0</v>
      </c>
      <c r="W11" s="3">
        <f t="shared" si="11"/>
        <v>0</v>
      </c>
      <c r="X11" s="18" t="s">
        <v>49</v>
      </c>
    </row>
    <row r="12" spans="1:24" ht="31.5" customHeight="1">
      <c r="A12" s="14">
        <v>10</v>
      </c>
      <c r="B12" s="11">
        <v>621928</v>
      </c>
      <c r="C12" s="11" t="s">
        <v>45</v>
      </c>
      <c r="D12" s="7" t="s">
        <v>16</v>
      </c>
      <c r="E12" s="11" t="s">
        <v>29</v>
      </c>
      <c r="F12" s="11">
        <v>23</v>
      </c>
      <c r="G12" s="13">
        <v>0</v>
      </c>
      <c r="H12" s="11"/>
      <c r="I12" s="13">
        <v>13.875</v>
      </c>
      <c r="J12" s="10">
        <f t="shared" si="6"/>
        <v>13.875</v>
      </c>
      <c r="K12" s="7"/>
      <c r="L12" s="11"/>
      <c r="M12" s="7"/>
      <c r="N12" s="11"/>
      <c r="O12" s="13"/>
      <c r="P12" s="13"/>
      <c r="Q12" s="13"/>
      <c r="R12" s="9"/>
      <c r="S12" s="3">
        <f t="shared" si="7"/>
        <v>0</v>
      </c>
      <c r="T12" s="3">
        <f t="shared" si="8"/>
        <v>0</v>
      </c>
      <c r="U12" s="3">
        <f t="shared" si="9"/>
        <v>0</v>
      </c>
      <c r="V12" s="3">
        <f t="shared" si="10"/>
        <v>0</v>
      </c>
      <c r="W12" s="3">
        <f t="shared" si="11"/>
        <v>0</v>
      </c>
      <c r="X12" s="20" t="s">
        <v>47</v>
      </c>
    </row>
  </sheetData>
  <mergeCells count="1">
    <mergeCell ref="A1:W1"/>
  </mergeCells>
  <conditionalFormatting sqref="S3:W12">
    <cfRule type="cellIs" dxfId="0" priority="1" stopIfTrue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ΠΕ70 Τοποθετήσεις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2020-09-01T06:05:02Z</dcterms:modified>
</cp:coreProperties>
</file>