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45" windowWidth="15480" windowHeight="9240"/>
  </bookViews>
  <sheets>
    <sheet name="ΠΕ79 Συμπλήρωση" sheetId="5" r:id="rId1"/>
  </sheets>
  <calcPr calcId="144525"/>
</workbook>
</file>

<file path=xl/calcChain.xml><?xml version="1.0" encoding="utf-8"?>
<calcChain xmlns="http://schemas.openxmlformats.org/spreadsheetml/2006/main">
  <c r="O6" i="5"/>
  <c r="K5"/>
  <c r="L5"/>
  <c r="M5"/>
  <c r="N5"/>
  <c r="N10"/>
  <c r="M10"/>
  <c r="L10"/>
  <c r="K10"/>
  <c r="N9"/>
  <c r="M9"/>
  <c r="L9"/>
  <c r="K9"/>
  <c r="N8"/>
  <c r="M8"/>
  <c r="L8"/>
  <c r="K8"/>
  <c r="N7"/>
  <c r="M7"/>
  <c r="L7"/>
  <c r="K7"/>
  <c r="N4"/>
  <c r="M4"/>
  <c r="L4"/>
  <c r="K4"/>
  <c r="N3"/>
  <c r="M3"/>
  <c r="L3"/>
  <c r="K3"/>
  <c r="O5" l="1"/>
  <c r="O3"/>
  <c r="O9"/>
  <c r="O4"/>
  <c r="O7"/>
  <c r="O10"/>
  <c r="O8"/>
</calcChain>
</file>

<file path=xl/sharedStrings.xml><?xml version="1.0" encoding="utf-8"?>
<sst xmlns="http://schemas.openxmlformats.org/spreadsheetml/2006/main" count="50" uniqueCount="44">
  <si>
    <t>ΟΝΟΜΑΤΕΠΩΝΥΜΟ</t>
  </si>
  <si>
    <t xml:space="preserve">ΜΟΡΙΑ ΜΕΤΑΘΕΣΗΣ </t>
  </si>
  <si>
    <t>ΑΜ</t>
  </si>
  <si>
    <t xml:space="preserve">ΜΟΡΙΑ ΕΝΤΟΠΙΟΤΗΤΑΣ </t>
  </si>
  <si>
    <t>ΔΗΜΟΣ ΕΝΤΟΠΙΟΤΗΤΑΣ</t>
  </si>
  <si>
    <t>ΜΟΡΙΑ ΣΥΝΥΠΗΡΕΤΗΣΗΣ</t>
  </si>
  <si>
    <t>ΔΗΜΟΣ ΣΥΝΥΠΗΡΕΤΗΣΗΣ</t>
  </si>
  <si>
    <t>ΣΥΝΟΛΟ ΔΗΜΟΣ ΣΕΡΒΙΩΝ ΒΕΛΒΕΝΤΟΥ</t>
  </si>
  <si>
    <t>ΣΥΝΟΛΟ ΔΗΜΟΣ ΒΟΙΟΥ</t>
  </si>
  <si>
    <t>ΣΥΝΟΛΟ ΔΗΜΟΣ  ΚΟΖΑΝΗΣ</t>
  </si>
  <si>
    <t>ΣΥΝΟΛΟ ΔΗΜΟΣ ΕΟΡΔΑΙΑΣ</t>
  </si>
  <si>
    <t>ΑΑ</t>
  </si>
  <si>
    <t>ΥΠΟΧΡ. ΩΡΑΡΙΟ</t>
  </si>
  <si>
    <t>ΜΕΓ ΜΟΡΙΑ</t>
  </si>
  <si>
    <t xml:space="preserve">ΣΧΟΛΙΚΗ ΜΟΝΑΔΑ ΟΡΓΑΝΙΚΗΣ ΜΕ ΩΡΕΣ/ΕΒΔ </t>
  </si>
  <si>
    <t xml:space="preserve">ΣΧΟΛΙΚΗ ΜΟΝΑΔΑ /ΣΧΟΛΙΚΕΣ ΜΟΝΑΔΕΣ ΔΙΑΘΕΣΗΣ </t>
  </si>
  <si>
    <t>ΚΑΡΑΓΚΟΥΝΗ ΜΑΓΔΑΛΗΝΗ</t>
  </si>
  <si>
    <t>ΛΑΣΠΑΣ ΒΑΣΙΛΕΙΟΣ</t>
  </si>
  <si>
    <t>ΠΑΠΑΔΗΜΗΤΡΙΟΥ ΙΩΑΝΝΗΣ</t>
  </si>
  <si>
    <t>ΠΑΠΑΔΗΜΗΤΡΙΟΥ ΣΟΥΛΤΑΝΑ</t>
  </si>
  <si>
    <t>ΡΟΥΣΑ ΣΟΦΙΑ</t>
  </si>
  <si>
    <t>ΤΟΝΤΟΡΟΒΙΤΣ-ΜΑΥΡΟΜΑΤΗ ΜΑΓΙΑ</t>
  </si>
  <si>
    <t>ΔΣ 2ο ΚΟΖΑΝΗΣ
(12 ΩΡΕΣ/ΕΒΔ)</t>
  </si>
  <si>
    <t>ΔΣ 9ο ΚΟΖΑΝΗΣ
(12 ΩΡΕΣ/ΕΒΔ)</t>
  </si>
  <si>
    <t>ΔΣ 13ο ΚΟΖΑΝΗΣ
(17 ΩΡΕΣ/ΕΒΔ)</t>
  </si>
  <si>
    <t>ΔΣ ΧΑΡΙΣΙΟΣ ΜΕΓΔΑΝΗΣ
(12 ΩΡΕΣ/ΕΒΔ)</t>
  </si>
  <si>
    <t>ΔΣ 1ο ΠΤΟΛ/ΔΑΣ
(12 ΩΡΕΣ/ΕΒΔ)</t>
  </si>
  <si>
    <t>ΔΣ 10ο ΚΟΖΑΝΗΣ
(13 ΩΡΕΣ/ΕΒΔ)</t>
  </si>
  <si>
    <t>ΚΟΖΑΝΗΣ</t>
  </si>
  <si>
    <t>ΣΕΡΒΙΩΝ</t>
  </si>
  <si>
    <t>ΠΑΤΡΩΝΑ ΒΑΣΙΛΙΚΗ</t>
  </si>
  <si>
    <t>ΕΟΡΔΑΙΑΣ</t>
  </si>
  <si>
    <t>ΚΟΤΖΑΜΑΝΙΔΟΥ ΟΛΓΑ</t>
  </si>
  <si>
    <t>ΔΣ 8ο ΠΤΟΛ/ΔΑΣ
(13 ΩΡΕΣ/ΕΒΔ)</t>
  </si>
  <si>
    <t>ΔΣ 17ο ΚΟΖΑΝΗΣ
(13 ΩΡΕΣ/ΕΒΔ)</t>
  </si>
  <si>
    <t>Συμπλήρωση ωραρίου Εκπαιδευτικών κλάδου ΠΕ79 (Πράξη 18/19-8-2021)</t>
  </si>
  <si>
    <t>ΔΣ 4ο ΠΤΟΛ/ΔΑΣ 9 ΩΡΕΣ/ΕΒΔ</t>
  </si>
  <si>
    <t>ΔΣ 19ο ΚΟΖΑΝΗΣ 9 ΩΡΕΣ/ΕΒΔ</t>
  </si>
  <si>
    <t>ΔΣ 11ο ΠΤΟΛ/ΔΑΣ 9 ΩΡΕΣ/ΕΒΔ</t>
  </si>
  <si>
    <t>ΔΣ ΚΑΡΥΔΙΤΣΑΣ 4 ΩΡΕΣ/ΕΒΔ
ΔΣ Ν.ΧΑΡΑΥΓΗΣ 5 ΩΡΕΣ/ΕΒΔ</t>
  </si>
  <si>
    <t>ΔΣ 18ο ΚΟΖΑΝΗΣ 9 ΩΡΕΣ/ΕΒΔ</t>
  </si>
  <si>
    <t>ΔΣ 1ο ΚΡΟΚΟΥ 6 ΩΡΕΣ/ΕΒΔ
ΔΣ 2ο ΚΡΟΚΟΥ 5 ΩΡΕΣ/ΕΒΔ</t>
  </si>
  <si>
    <t>ΔΣ Γ.ΚΟΝΤΑΡΗ 6 ΩΡΕΣ/ΕΒΔ</t>
  </si>
  <si>
    <t>ΔΣ Χ.ΜΟΥΚΑ 11 ΩΡΕΣ/ΕΒΔ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</si>
</sst>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charset val="161"/>
      <scheme val="minor"/>
    </font>
    <font>
      <b/>
      <sz val="8"/>
      <color indexed="8"/>
      <name val="Calibri"/>
      <family val="2"/>
      <charset val="161"/>
    </font>
    <font>
      <sz val="8"/>
      <name val="Calibri"/>
      <family val="2"/>
      <charset val="161"/>
    </font>
    <font>
      <sz val="8"/>
      <color indexed="8"/>
      <name val="Calibri"/>
      <family val="2"/>
      <charset val="161"/>
    </font>
    <font>
      <b/>
      <sz val="11"/>
      <name val="Calibri"/>
      <family val="2"/>
      <charset val="161"/>
    </font>
    <font>
      <b/>
      <sz val="8"/>
      <color rgb="FFFF0000"/>
      <name val="Calibri"/>
      <family val="2"/>
      <charset val="161"/>
    </font>
    <font>
      <b/>
      <sz val="8"/>
      <name val="Calibri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</cellXfs>
  <cellStyles count="1">
    <cellStyle name="Κανονικό" xfId="0" builtinId="0"/>
  </cellStyles>
  <dxfs count="1">
    <dxf>
      <font>
        <color theme="0" tint="-0.1499679555650502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2"/>
  <sheetViews>
    <sheetView tabSelected="1" zoomScaleNormal="100" workbookViewId="0">
      <selection activeCell="J17" sqref="J17"/>
    </sheetView>
  </sheetViews>
  <sheetFormatPr defaultRowHeight="15"/>
  <cols>
    <col min="1" max="1" width="3.5703125" style="1" customWidth="1"/>
    <col min="2" max="2" width="6.28515625" style="2" customWidth="1"/>
    <col min="3" max="3" width="16.42578125" style="2" customWidth="1"/>
    <col min="4" max="4" width="6.5703125" style="2" customWidth="1"/>
    <col min="5" max="5" width="11.28515625" style="2" customWidth="1"/>
    <col min="6" max="6" width="9.140625" style="2" customWidth="1"/>
    <col min="7" max="7" width="11.42578125" style="2" customWidth="1"/>
    <col min="8" max="8" width="11" style="2" customWidth="1"/>
    <col min="9" max="9" width="7.42578125" style="2" customWidth="1"/>
    <col min="10" max="10" width="12.85546875" style="2" customWidth="1"/>
    <col min="11" max="15" width="10.7109375" style="2" customWidth="1"/>
    <col min="16" max="16" width="21.7109375" style="2" customWidth="1"/>
    <col min="17" max="16384" width="9.140625" style="2"/>
  </cols>
  <sheetData>
    <row r="1" spans="1:16" s="5" customFormat="1" ht="34.5" customHeight="1">
      <c r="A1" s="10" t="s">
        <v>35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6" ht="53.25" customHeight="1">
      <c r="A2" s="9" t="s">
        <v>11</v>
      </c>
      <c r="B2" s="9" t="s">
        <v>2</v>
      </c>
      <c r="C2" s="9" t="s">
        <v>0</v>
      </c>
      <c r="D2" s="9" t="s">
        <v>12</v>
      </c>
      <c r="E2" s="9" t="s">
        <v>14</v>
      </c>
      <c r="F2" s="9" t="s">
        <v>1</v>
      </c>
      <c r="G2" s="9" t="s">
        <v>3</v>
      </c>
      <c r="H2" s="9" t="s">
        <v>4</v>
      </c>
      <c r="I2" s="9" t="s">
        <v>5</v>
      </c>
      <c r="J2" s="9" t="s">
        <v>6</v>
      </c>
      <c r="K2" s="9" t="s">
        <v>10</v>
      </c>
      <c r="L2" s="9" t="s">
        <v>9</v>
      </c>
      <c r="M2" s="9" t="s">
        <v>8</v>
      </c>
      <c r="N2" s="9" t="s">
        <v>7</v>
      </c>
      <c r="O2" s="9" t="s">
        <v>13</v>
      </c>
      <c r="P2" s="9" t="s">
        <v>15</v>
      </c>
    </row>
    <row r="3" spans="1:16" ht="30" customHeight="1">
      <c r="A3" s="4">
        <v>1</v>
      </c>
      <c r="B3" s="6">
        <v>603408</v>
      </c>
      <c r="C3" s="6" t="s">
        <v>19</v>
      </c>
      <c r="D3" s="6">
        <v>21</v>
      </c>
      <c r="E3" s="6" t="s">
        <v>26</v>
      </c>
      <c r="F3" s="7">
        <v>132.58000000000001</v>
      </c>
      <c r="G3" s="3"/>
      <c r="H3" s="3"/>
      <c r="I3" s="3"/>
      <c r="J3" s="3"/>
      <c r="K3" s="7">
        <f xml:space="preserve"> IF(AND(H3 = "ΕΟΡΔΑΙΑΣ",J3 = "ΕΟΡΔΑΙΑΣ"), SUM(F3,G3,I3),  IF(H3 = "ΕΟΡΔΑΙΑΣ", SUM(F3,G3), 0) + IF(J3 = "ΕΟΡΔΑΙΑΣ", SUM(F3,I3),0))</f>
        <v>0</v>
      </c>
      <c r="L3" s="7">
        <f xml:space="preserve"> IF(AND(H3 = "ΚΟΖΑΝΗΣ",J3 = "ΚΟΖΑΝΗΣ"), SUM(F3,G3,I3),  IF(H3 = "ΚΟΖΑΝΗΣ", SUM(F3,G3), 0) + IF(J3 = "ΚΟΖΑΝΗΣ", SUM(F3,I3),0))</f>
        <v>0</v>
      </c>
      <c r="M3" s="7">
        <f xml:space="preserve"> IF(AND(H3 = "ΒΟΙΟΥ",J3 = "ΒΟΙΟΥ"), SUM(F3,G3,I3),  IF(H3 = "ΒΟΙΟΥ", SUM(F3,G3), 0) + IF(J3 = "ΒΟΙΟΥ", SUM(F3,I3),0))</f>
        <v>0</v>
      </c>
      <c r="N3" s="7">
        <f xml:space="preserve"> IF(AND(H3 = "ΣΕΡΒΙΩΝ",J3 = "ΣΕΡΒΙΩΝ"), SUM(F3,G3,I3),  IF(H3 = "ΣΕΡΒΙΩΝ", SUM(F3,G3), 0) + IF(J3 = "ΣΕΡΒΙΩΝ", SUM(F3,I3),0))</f>
        <v>0</v>
      </c>
      <c r="O3" s="7">
        <f t="shared" ref="O3:O10" si="0">MAX(K3:N3,F3)</f>
        <v>132.58000000000001</v>
      </c>
      <c r="P3" s="8" t="s">
        <v>36</v>
      </c>
    </row>
    <row r="4" spans="1:16" ht="30" customHeight="1">
      <c r="A4" s="4">
        <v>2</v>
      </c>
      <c r="B4" s="6">
        <v>580574</v>
      </c>
      <c r="C4" s="6" t="s">
        <v>20</v>
      </c>
      <c r="D4" s="6">
        <v>21</v>
      </c>
      <c r="E4" s="6" t="s">
        <v>22</v>
      </c>
      <c r="F4" s="7">
        <v>104.1</v>
      </c>
      <c r="G4" s="3">
        <v>4</v>
      </c>
      <c r="H4" s="3" t="s">
        <v>28</v>
      </c>
      <c r="I4" s="3"/>
      <c r="J4" s="3"/>
      <c r="K4" s="7">
        <f xml:space="preserve"> IF(AND(H4 = "ΕΟΡΔΑΙΑΣ",J4 = "ΕΟΡΔΑΙΑΣ"), SUM(F4,G4,I4),  IF(H4 = "ΕΟΡΔΑΙΑΣ", SUM(F4,G4), 0) + IF(J4 = "ΕΟΡΔΑΙΑΣ", SUM(F4,I4),0))</f>
        <v>0</v>
      </c>
      <c r="L4" s="7">
        <f xml:space="preserve"> IF(AND(H4 = "ΚΟΖΑΝΗΣ",J4 = "ΚΟΖΑΝΗΣ"), SUM(F4,G4,I4),  IF(H4 = "ΚΟΖΑΝΗΣ", SUM(F4,G4), 0) + IF(J4 = "ΚΟΖΑΝΗΣ", SUM(F4,I4),0))</f>
        <v>108.1</v>
      </c>
      <c r="M4" s="7">
        <f xml:space="preserve"> IF(AND(H4 = "ΒΟΙΟΥ",J4 = "ΒΟΙΟΥ"), SUM(F4,G4,I4),  IF(H4 = "ΒΟΙΟΥ", SUM(F4,G4), 0) + IF(J4 = "ΒΟΙΟΥ", SUM(F4,I4),0))</f>
        <v>0</v>
      </c>
      <c r="N4" s="7">
        <f xml:space="preserve"> IF(AND(H4 = "ΣΕΡΒΙΩΝ",J4 = "ΣΕΡΒΙΩΝ"), SUM(F4,G4,I4),  IF(H4 = "ΣΕΡΒΙΩΝ", SUM(F4,G4), 0) + IF(J4 = "ΣΕΡΒΙΩΝ", SUM(F4,I4),0))</f>
        <v>0</v>
      </c>
      <c r="O4" s="7">
        <f t="shared" si="0"/>
        <v>108.1</v>
      </c>
      <c r="P4" s="8" t="s">
        <v>37</v>
      </c>
    </row>
    <row r="5" spans="1:16" ht="30" customHeight="1">
      <c r="A5" s="4">
        <v>3</v>
      </c>
      <c r="B5" s="6">
        <v>620330</v>
      </c>
      <c r="C5" s="6" t="s">
        <v>30</v>
      </c>
      <c r="D5" s="6">
        <v>22</v>
      </c>
      <c r="E5" s="6" t="s">
        <v>33</v>
      </c>
      <c r="F5" s="7">
        <v>96.46</v>
      </c>
      <c r="G5" s="3">
        <v>4</v>
      </c>
      <c r="H5" s="3" t="s">
        <v>31</v>
      </c>
      <c r="I5" s="3">
        <v>4</v>
      </c>
      <c r="J5" s="3" t="s">
        <v>31</v>
      </c>
      <c r="K5" s="7">
        <f xml:space="preserve"> IF(AND(H5 = "ΕΟΡΔΑΙΑΣ",J5 = "ΕΟΡΔΑΙΑΣ"), SUM(F5,G5,I5),  IF(H5 = "ΕΟΡΔΑΙΑΣ", SUM(F5,G5), 0) + IF(J5 = "ΕΟΡΔΑΙΑΣ", SUM(F5,I5),0))</f>
        <v>104.46</v>
      </c>
      <c r="L5" s="7">
        <f xml:space="preserve"> IF(AND(H5 = "ΚΟΖΑΝΗΣ",J5 = "ΚΟΖΑΝΗΣ"), SUM(F5,G5,I5),  IF(H5 = "ΚΟΖΑΝΗΣ", SUM(F5,G5), 0) + IF(J5 = "ΚΟΖΑΝΗΣ", SUM(F5,I5),0))</f>
        <v>0</v>
      </c>
      <c r="M5" s="7">
        <f xml:space="preserve"> IF(AND(H5 = "ΒΟΙΟΥ",J5 = "ΒΟΙΟΥ"), SUM(F5,G5,I5),  IF(H5 = "ΒΟΙΟΥ", SUM(F5,G5), 0) + IF(J5 = "ΒΟΙΟΥ", SUM(F5,I5),0))</f>
        <v>0</v>
      </c>
      <c r="N5" s="7">
        <f xml:space="preserve"> IF(AND(H5 = "ΣΕΡΒΙΩΝ",J5 = "ΣΕΡΒΙΩΝ"), SUM(F5,G5,I5),  IF(H5 = "ΣΕΡΒΙΩΝ", SUM(F5,G5), 0) + IF(J5 = "ΣΕΡΒΙΩΝ", SUM(F5,I5),0))</f>
        <v>0</v>
      </c>
      <c r="O5" s="7">
        <f t="shared" si="0"/>
        <v>104.46</v>
      </c>
      <c r="P5" s="8" t="s">
        <v>38</v>
      </c>
    </row>
    <row r="6" spans="1:16" ht="42" customHeight="1">
      <c r="A6" s="4">
        <v>4</v>
      </c>
      <c r="B6" s="6">
        <v>603441</v>
      </c>
      <c r="C6" s="6" t="s">
        <v>32</v>
      </c>
      <c r="D6" s="6">
        <v>22</v>
      </c>
      <c r="E6" s="6" t="s">
        <v>34</v>
      </c>
      <c r="F6" s="7">
        <v>91.43</v>
      </c>
      <c r="G6" s="3"/>
      <c r="H6" s="3"/>
      <c r="I6" s="3"/>
      <c r="J6" s="3"/>
      <c r="K6" s="7"/>
      <c r="L6" s="7"/>
      <c r="M6" s="7"/>
      <c r="N6" s="7"/>
      <c r="O6" s="7">
        <f t="shared" si="0"/>
        <v>91.43</v>
      </c>
      <c r="P6" s="8" t="s">
        <v>39</v>
      </c>
    </row>
    <row r="7" spans="1:16" ht="44.25" customHeight="1">
      <c r="A7" s="4">
        <v>5</v>
      </c>
      <c r="B7" s="6">
        <v>620284</v>
      </c>
      <c r="C7" s="6" t="s">
        <v>21</v>
      </c>
      <c r="D7" s="6">
        <v>22</v>
      </c>
      <c r="E7" s="6" t="s">
        <v>27</v>
      </c>
      <c r="F7" s="7">
        <v>78.94</v>
      </c>
      <c r="G7" s="3">
        <v>4</v>
      </c>
      <c r="H7" s="3" t="s">
        <v>28</v>
      </c>
      <c r="I7" s="3">
        <v>4</v>
      </c>
      <c r="J7" s="3" t="s">
        <v>28</v>
      </c>
      <c r="K7" s="7">
        <f xml:space="preserve"> IF(AND(H7 = "ΕΟΡΔΑΙΑΣ",J7 = "ΕΟΡΔΑΙΑΣ"), SUM(F7,G7,I7),  IF(H7 = "ΕΟΡΔΑΙΑΣ", SUM(F7,G7), 0) + IF(J7 = "ΕΟΡΔΑΙΑΣ", SUM(F7,I7),0))</f>
        <v>0</v>
      </c>
      <c r="L7" s="7">
        <f xml:space="preserve"> IF(AND(H7 = "ΚΟΖΑΝΗΣ",J7 = "ΚΟΖΑΝΗΣ"), SUM(F7,G7,I7),  IF(H7 = "ΚΟΖΑΝΗΣ", SUM(F7,G7), 0) + IF(J7 = "ΚΟΖΑΝΗΣ", SUM(F7,I7),0))</f>
        <v>86.94</v>
      </c>
      <c r="M7" s="7">
        <f xml:space="preserve"> IF(AND(H7 = "ΒΟΙΟΥ",J7 = "ΒΟΙΟΥ"), SUM(F7,G7,I7),  IF(H7 = "ΒΟΙΟΥ", SUM(F7,G7), 0) + IF(J7 = "ΒΟΙΟΥ", SUM(F7,I7),0))</f>
        <v>0</v>
      </c>
      <c r="N7" s="7">
        <f xml:space="preserve"> IF(AND(H7 = "ΣΕΡΒΙΩΝ",J7 = "ΣΕΡΒΙΩΝ"), SUM(F7,G7,I7),  IF(H7 = "ΣΕΡΒΙΩΝ", SUM(F7,G7), 0) + IF(J7 = "ΣΕΡΒΙΩΝ", SUM(F7,I7),0))</f>
        <v>0</v>
      </c>
      <c r="O7" s="7">
        <f t="shared" si="0"/>
        <v>86.94</v>
      </c>
      <c r="P7" s="8" t="s">
        <v>40</v>
      </c>
    </row>
    <row r="8" spans="1:16" ht="30" customHeight="1">
      <c r="A8" s="4">
        <v>6</v>
      </c>
      <c r="B8" s="6">
        <v>620355</v>
      </c>
      <c r="C8" s="6" t="s">
        <v>16</v>
      </c>
      <c r="D8" s="6">
        <v>23</v>
      </c>
      <c r="E8" s="6" t="s">
        <v>23</v>
      </c>
      <c r="F8" s="7">
        <v>71.319999999999993</v>
      </c>
      <c r="G8" s="3">
        <v>4</v>
      </c>
      <c r="H8" s="3" t="s">
        <v>28</v>
      </c>
      <c r="I8" s="3">
        <v>4</v>
      </c>
      <c r="J8" s="3" t="s">
        <v>28</v>
      </c>
      <c r="K8" s="7">
        <f xml:space="preserve"> IF(AND(H8 = "ΕΟΡΔΑΙΑΣ",J8 = "ΕΟΡΔΑΙΑΣ"), SUM(F8,G8,I8),  IF(H8 = "ΕΟΡΔΑΙΑΣ", SUM(F8,G8), 0) + IF(J8 = "ΕΟΡΔΑΙΑΣ", SUM(F8,I8),0))</f>
        <v>0</v>
      </c>
      <c r="L8" s="7">
        <f xml:space="preserve"> IF(AND(H8 = "ΚΟΖΑΝΗΣ",J8 = "ΚΟΖΑΝΗΣ"), SUM(F8,G8,I8),  IF(H8 = "ΚΟΖΑΝΗΣ", SUM(F8,G8), 0) + IF(J8 = "ΚΟΖΑΝΗΣ", SUM(F8,I8),0))</f>
        <v>79.319999999999993</v>
      </c>
      <c r="M8" s="7">
        <f xml:space="preserve"> IF(AND(H8 = "ΒΟΙΟΥ",J8 = "ΒΟΙΟΥ"), SUM(F8,G8,I8),  IF(H8 = "ΒΟΙΟΥ", SUM(F8,G8), 0) + IF(J8 = "ΒΟΙΟΥ", SUM(F8,I8),0))</f>
        <v>0</v>
      </c>
      <c r="N8" s="7">
        <f xml:space="preserve"> IF(AND(H8 = "ΣΕΡΒΙΩΝ",J8 = "ΣΕΡΒΙΩΝ"), SUM(F8,G8,I8),  IF(H8 = "ΣΕΡΒΙΩΝ", SUM(F8,G8), 0) + IF(J8 = "ΣΕΡΒΙΩΝ", SUM(F8,I8),0))</f>
        <v>0</v>
      </c>
      <c r="O8" s="7">
        <f t="shared" si="0"/>
        <v>79.319999999999993</v>
      </c>
      <c r="P8" s="8" t="s">
        <v>41</v>
      </c>
    </row>
    <row r="9" spans="1:16" ht="36" customHeight="1">
      <c r="A9" s="4">
        <v>7</v>
      </c>
      <c r="B9" s="6">
        <v>620304</v>
      </c>
      <c r="C9" s="6" t="s">
        <v>18</v>
      </c>
      <c r="D9" s="6">
        <v>23</v>
      </c>
      <c r="E9" s="6" t="s">
        <v>24</v>
      </c>
      <c r="F9" s="7">
        <v>66.91</v>
      </c>
      <c r="G9" s="3">
        <v>4</v>
      </c>
      <c r="H9" s="3" t="s">
        <v>28</v>
      </c>
      <c r="I9" s="3"/>
      <c r="J9" s="3"/>
      <c r="K9" s="7">
        <f xml:space="preserve"> IF(AND(H9 = "ΕΟΡΔΑΙΑΣ",J9 = "ΕΟΡΔΑΙΑΣ"), SUM(F9,G9,I9),  IF(H9 = "ΕΟΡΔΑΙΑΣ", SUM(F9,G9), 0) + IF(J9 = "ΕΟΡΔΑΙΑΣ", SUM(F9,I9),0))</f>
        <v>0</v>
      </c>
      <c r="L9" s="7">
        <f xml:space="preserve"> IF(AND(H9 = "ΚΟΖΑΝΗΣ",J9 = "ΚΟΖΑΝΗΣ"), SUM(F9,G9,I9),  IF(H9 = "ΚΟΖΑΝΗΣ", SUM(F9,G9), 0) + IF(J9 = "ΚΟΖΑΝΗΣ", SUM(F9,I9),0))</f>
        <v>70.91</v>
      </c>
      <c r="M9" s="7">
        <f xml:space="preserve"> IF(AND(H9 = "ΒΟΙΟΥ",J9 = "ΒΟΙΟΥ"), SUM(F9,G9,I9),  IF(H9 = "ΒΟΙΟΥ", SUM(F9,G9), 0) + IF(J9 = "ΒΟΙΟΥ", SUM(F9,I9),0))</f>
        <v>0</v>
      </c>
      <c r="N9" s="7">
        <f xml:space="preserve"> IF(AND(H9 = "ΣΕΡΒΙΩΝ",J9 = "ΣΕΡΒΙΩΝ"), SUM(F9,G9,I9),  IF(H9 = "ΣΕΡΒΙΩΝ", SUM(F9,G9), 0) + IF(J9 = "ΣΕΡΒΙΩΝ", SUM(F9,I9),0))</f>
        <v>0</v>
      </c>
      <c r="O9" s="7">
        <f t="shared" si="0"/>
        <v>70.91</v>
      </c>
      <c r="P9" s="8" t="s">
        <v>42</v>
      </c>
    </row>
    <row r="10" spans="1:16" ht="34.5" customHeight="1">
      <c r="A10" s="4">
        <v>8</v>
      </c>
      <c r="B10" s="6">
        <v>620317</v>
      </c>
      <c r="C10" s="6" t="s">
        <v>17</v>
      </c>
      <c r="D10" s="6">
        <v>23</v>
      </c>
      <c r="E10" s="6" t="s">
        <v>25</v>
      </c>
      <c r="F10" s="7">
        <v>62.65</v>
      </c>
      <c r="G10" s="3">
        <v>4</v>
      </c>
      <c r="H10" s="3" t="s">
        <v>29</v>
      </c>
      <c r="I10" s="3"/>
      <c r="J10" s="3"/>
      <c r="K10" s="7">
        <f xml:space="preserve"> IF(AND(H10 = "ΕΟΡΔΑΙΑΣ",J10 = "ΕΟΡΔΑΙΑΣ"), SUM(F10,G10,I10),  IF(H10 = "ΕΟΡΔΑΙΑΣ", SUM(F10,G10), 0) + IF(J10 = "ΕΟΡΔΑΙΑΣ", SUM(F10,I10),0))</f>
        <v>0</v>
      </c>
      <c r="L10" s="7">
        <f xml:space="preserve"> IF(AND(H10 = "ΚΟΖΑΝΗΣ",J10 = "ΚΟΖΑΝΗΣ"), SUM(F10,G10,I10),  IF(H10 = "ΚΟΖΑΝΗΣ", SUM(F10,G10), 0) + IF(J10 = "ΚΟΖΑΝΗΣ", SUM(F10,I10),0))</f>
        <v>0</v>
      </c>
      <c r="M10" s="7">
        <f xml:space="preserve"> IF(AND(H10 = "ΒΟΙΟΥ",J10 = "ΒΟΙΟΥ"), SUM(F10,G10,I10),  IF(H10 = "ΒΟΙΟΥ", SUM(F10,G10), 0) + IF(J10 = "ΒΟΙΟΥ", SUM(F10,I10),0))</f>
        <v>0</v>
      </c>
      <c r="N10" s="7">
        <f xml:space="preserve"> IF(AND(H10 = "ΣΕΡΒΙΩΝ",J10 = "ΣΕΡΒΙΩΝ"), SUM(F10,G10,I10),  IF(H10 = "ΣΕΡΒΙΩΝ", SUM(F10,G10), 0) + IF(J10 = "ΣΕΡΒΙΩΝ", SUM(F10,I10),0))</f>
        <v>66.650000000000006</v>
      </c>
      <c r="O10" s="7">
        <f t="shared" si="0"/>
        <v>66.650000000000006</v>
      </c>
      <c r="P10" s="8" t="s">
        <v>43</v>
      </c>
    </row>
    <row r="12" spans="1:16" ht="15" customHeight="1"/>
    <row r="13" spans="1:16" ht="15" customHeight="1"/>
    <row r="14" spans="1:16" ht="15" customHeight="1"/>
    <row r="20" ht="15" customHeight="1"/>
    <row r="21" ht="15" customHeight="1"/>
    <row r="22" ht="15" customHeight="1"/>
  </sheetData>
  <sortState ref="A4:P11">
    <sortCondition descending="1" ref="O4:O11"/>
  </sortState>
  <mergeCells count="1">
    <mergeCell ref="A1:P1"/>
  </mergeCells>
  <conditionalFormatting sqref="K3:O10">
    <cfRule type="cellIs" dxfId="0" priority="1" stopIfTrue="1" operator="equal">
      <formula>0</formula>
    </cfRule>
  </conditionalFormatting>
  <pageMargins left="0.16" right="0.16" top="0.74803149606299213" bottom="0.74803149606299213" header="0.31496062992125984" footer="0.31496062992125984"/>
  <pageSetup paperSize="9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ΠΕ79 Συμπλήρωση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2021-08-19T11:44:08Z</dcterms:modified>
</cp:coreProperties>
</file>