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45" windowWidth="15480" windowHeight="9240"/>
  </bookViews>
  <sheets>
    <sheet name="ΠΕ79 Συμπλήρωση " sheetId="6" r:id="rId1"/>
  </sheets>
  <calcPr calcId="144525"/>
</workbook>
</file>

<file path=xl/calcChain.xml><?xml version="1.0" encoding="utf-8"?>
<calcChain xmlns="http://schemas.openxmlformats.org/spreadsheetml/2006/main">
  <c r="K10" i="6"/>
  <c r="L10"/>
  <c r="M10"/>
  <c r="N10"/>
  <c r="O10" s="1"/>
  <c r="K11"/>
  <c r="L11"/>
  <c r="M11"/>
  <c r="N11"/>
  <c r="O11" l="1"/>
  <c r="N7"/>
  <c r="M7"/>
  <c r="L7"/>
  <c r="K7"/>
  <c r="N9"/>
  <c r="M9"/>
  <c r="L9"/>
  <c r="K9"/>
  <c r="N8"/>
  <c r="M8"/>
  <c r="L8"/>
  <c r="K8"/>
  <c r="N6"/>
  <c r="M6"/>
  <c r="L6"/>
  <c r="K6"/>
  <c r="O5"/>
  <c r="N4"/>
  <c r="M4"/>
  <c r="L4"/>
  <c r="K4"/>
  <c r="N3"/>
  <c r="M3"/>
  <c r="L3"/>
  <c r="K3"/>
  <c r="O6" l="1"/>
  <c r="O8"/>
  <c r="O9"/>
  <c r="O7"/>
  <c r="O3"/>
  <c r="O4"/>
</calcChain>
</file>

<file path=xl/sharedStrings.xml><?xml version="1.0" encoding="utf-8"?>
<sst xmlns="http://schemas.openxmlformats.org/spreadsheetml/2006/main" count="53" uniqueCount="47">
  <si>
    <t>ΟΝΟΜΑΤΕΠΩΝΥΜΟ</t>
  </si>
  <si>
    <t xml:space="preserve">ΜΟΡΙΑ ΜΕΤΑΘΕΣΗΣ 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</si>
  <si>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</si>
  <si>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</si>
  <si>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</si>
  <si>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</si>
  <si>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</si>
  <si>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ΣΕΡΒΙΩΝ ΒΕΛΒΕΝΤΟΥ</t>
  </si>
  <si>
    <t>ΣΥΝΟΛΟ ΔΗΜΟΣ ΒΟΙΟΥ</t>
  </si>
  <si>
    <t>ΣΥΝΟΛΟ ΔΗΜΟΣ  ΚΟΖΑΝΗΣ</t>
  </si>
  <si>
    <t>ΣΥΝΟΛΟ ΔΗΜΟΣ ΕΟΡΔΑΙΑΣ</t>
  </si>
  <si>
    <t>ΑΑ</t>
  </si>
  <si>
    <t>ΥΠΟΧΡ. ΩΡΑΡΙΟ</t>
  </si>
  <si>
    <t>ΜΕΓ ΜΟΡΙΑ</t>
  </si>
  <si>
    <t xml:space="preserve">ΣΧΟΛΙΚΗ ΜΟΝΑΔΑ ΟΡΓΑΝΙΚΗΣ ΜΕ ΩΡΕΣ/ΕΒΔ </t>
  </si>
  <si>
    <t>ΚΑΡΑΓΚΟΥΝΗ ΜΑΓΔΑΛΗΝΗ</t>
  </si>
  <si>
    <t>ΛΑΣΠΑΣ ΒΑΣΙΛΕΙΟΣ</t>
  </si>
  <si>
    <t>ΠΑΠΑΔΗΜΗΤΡΙΟΥ ΙΩΑΝΝΗΣ</t>
  </si>
  <si>
    <t>ΠΑΠΑΔΗΜΗΤΡΙΟΥ ΣΟΥΛΤΑΝΑ</t>
  </si>
  <si>
    <t>ΡΟΥΣΑ ΣΟΦΙΑ</t>
  </si>
  <si>
    <t>ΤΟΝΤΟΡΟΒΙΤΣ-ΜΑΥΡΟΜΑΤΗ ΜΑΓΙΑ</t>
  </si>
  <si>
    <t>ΔΣ 2ο ΚΟΖΑΝΗΣ
(12 ΩΡΕΣ/ΕΒΔ)</t>
  </si>
  <si>
    <t>ΔΣ 9ο ΚΟΖΑΝΗΣ
(12 ΩΡΕΣ/ΕΒΔ)</t>
  </si>
  <si>
    <t>ΚΟΖΑΝΗΣ</t>
  </si>
  <si>
    <t>ΣΕΡΒΙΩΝ</t>
  </si>
  <si>
    <t>ΕΟΡΔΑΙΑΣ</t>
  </si>
  <si>
    <t>ΚΟΤΖΑΜΑΝΙΔΟΥ ΟΛΓΑ</t>
  </si>
  <si>
    <t>ΚΑΛΩΤΑ ΧΑΡΟΥΛΑ</t>
  </si>
  <si>
    <t>ΔΣ 5ο ΚΟΖΑΝΗΣ (13 ΩΡΕΣ/ΕΒΔ)</t>
  </si>
  <si>
    <t>ΔΣ 17ο ΚΟΖΑΝΗΣ
(12 ΩΡΕΣ/ΕΒΔ)</t>
  </si>
  <si>
    <t>ΔΣ ΧΑΡΙΣΙΟΣ ΜΕΓΔΑΝΗΣ
(11 ΩΡΕΣ/ΕΒΔ)</t>
  </si>
  <si>
    <t>ΔΣ 10ο ΚΟΖΑΝΗΣ
(11 ΩΡΕΣ/ΕΒΔ)</t>
  </si>
  <si>
    <t>ΜΑΡΑΜΗΣ ΕΥΑΓΓΕΛΟΣ</t>
  </si>
  <si>
    <t>ΔΣ 6ο ΚΟΖΑΝΗΣ (12 ΩΡΕΣ/ΕΒΔ)</t>
  </si>
  <si>
    <t>ΔΣ 1ο ΠΤΟΛ/ΔΑΣ
(11 ΩΡΕΣ/ΕΒΔ)</t>
  </si>
  <si>
    <t>ΣΧΟΛΙΚΗ ΜΟΝΑΔΑ /ΣΧΟΛΙΚΕΣ ΜΟΝΑΔΕΣ ΔΙΑΘΕΣΗΣ 1-9-2022  21-6-2023</t>
  </si>
  <si>
    <t xml:space="preserve">ΔΣ 4ο ΠΤΟΛ/ΔΑΣ 10 ΩΡΕΣ/ΕΒΔ </t>
  </si>
  <si>
    <t xml:space="preserve">ΔΣ 19ο ΚΟΖΑΝΗΣ 9 ΩΡΕΣ/ΕΒΔ </t>
  </si>
  <si>
    <t xml:space="preserve">ΔΣ ΚΑΡΥΔΙΤΣΑΣ 4 ΩΡΕΣ/ΕΒΔ ΚΑΙ ΔΣ ΝΕΑΣ ΧΑΡΑΥΓΗΣ 6 ΩΡΕΣ/ΕΒΔ </t>
  </si>
  <si>
    <t xml:space="preserve">ΔΣ 18ο ΚΟΖΑΝΗΣ 11 ΩΡΕΣ/ΕΒΔ </t>
  </si>
  <si>
    <t xml:space="preserve">ΔΣ 11ο ΚΟΖΑΝΗΣ 6 ΩΡΕΣ/ΕΒΔ ΚΑΙ ΔΣ "Χ.ΜΟΥΚΑ"  5 ΩΡΕΣ/ΕΒΔ </t>
  </si>
  <si>
    <t xml:space="preserve">ΔΣ 1ο ΚΡΟΚΟΥ 6 ΩΡΕΣ/ΕΒΔ ΚΑΙ ΔΣ 2ο ΚΡΟΚΟΥ 5 ΩΡΕΣ/ΕΒΔ </t>
  </si>
  <si>
    <t xml:space="preserve">ΔΣ "Γ.ΚΟΝΤΑΡΗ" 6 ΩΡΕΣ/ΕΒΔ </t>
  </si>
  <si>
    <t xml:space="preserve">ΔΣ ΔΡΕΠΑΝΟΥ 6 ΩΡΕΣ/ΕΒΔ ΚΑΙ ΔΣ 12ο ΚΟΖΑΝΗΣ 5 ΩΡΕΣ/ΕΒΔ </t>
  </si>
  <si>
    <t xml:space="preserve">ΔΣ 7ο ΚΟΖΑΝΗΣ 7 ΩΡΕΣ /ΕΒΔ ΚΑΙ ΔΣ ΠΕΤΡΑΝΩΝ 3 ΩΡΕΣ/ΕΒΔ </t>
  </si>
  <si>
    <t>Πράξη 15η / 29-7-2022 Συμπλήρωση ωραρίου Εκπαιδευτικών κλάδου ΠΕ79</t>
  </si>
  <si>
    <t>ΔΣ 13ο ΚΟΖΑΝΗΣ
(17 ΩΡΕΣ/ΕΒΔ)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</si>
</sst>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sz val="8"/>
      <color indexed="8"/>
      <name val="Calibri"/>
      <family val="2"/>
      <charset val="161"/>
    </font>
    <font>
      <b/>
      <sz val="11"/>
      <name val="Calibri"/>
      <family val="2"/>
      <charset val="161"/>
    </font>
    <font>
      <b/>
      <sz val="8"/>
      <color rgb="FFFF0000"/>
      <name val="Calibri"/>
      <family val="2"/>
      <charset val="161"/>
    </font>
    <font>
      <b/>
      <sz val="8"/>
      <name val="Calibri"/>
      <family val="2"/>
      <charset val="161"/>
    </font>
    <font>
      <b/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2"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1"/>
  <sheetViews>
    <sheetView tabSelected="1" zoomScale="90" zoomScaleNormal="90" workbookViewId="0">
      <selection activeCell="G22" sqref="G22"/>
    </sheetView>
  </sheetViews>
  <sheetFormatPr defaultRowHeight="15"/>
  <cols>
    <col min="1" max="1" width="3.5703125" style="1" customWidth="1"/>
    <col min="2" max="2" width="6.28515625" style="2" customWidth="1"/>
    <col min="3" max="3" width="16.42578125" style="2" customWidth="1"/>
    <col min="4" max="4" width="6.5703125" style="2" customWidth="1"/>
    <col min="5" max="5" width="11.28515625" style="2" customWidth="1"/>
    <col min="6" max="6" width="9.140625" style="2" customWidth="1"/>
    <col min="7" max="7" width="11.42578125" style="2" customWidth="1"/>
    <col min="8" max="8" width="11" style="2" customWidth="1"/>
    <col min="9" max="9" width="7.42578125" style="2" customWidth="1"/>
    <col min="10" max="10" width="12.85546875" style="2" customWidth="1"/>
    <col min="11" max="14" width="10.7109375" style="2" customWidth="1"/>
    <col min="15" max="15" width="10.7109375" style="2" hidden="1" customWidth="1"/>
    <col min="16" max="16" width="27.28515625" style="2" customWidth="1"/>
    <col min="17" max="16384" width="9.140625" style="2"/>
  </cols>
  <sheetData>
    <row r="1" spans="1:16" s="5" customFormat="1" ht="34.5" customHeight="1">
      <c r="A1" s="13" t="s">
        <v>45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53.25" customHeight="1">
      <c r="A2" s="9" t="s">
        <v>11</v>
      </c>
      <c r="B2" s="9" t="s">
        <v>2</v>
      </c>
      <c r="C2" s="9" t="s">
        <v>0</v>
      </c>
      <c r="D2" s="9" t="s">
        <v>12</v>
      </c>
      <c r="E2" s="9" t="s">
        <v>14</v>
      </c>
      <c r="F2" s="9" t="s">
        <v>1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10</v>
      </c>
      <c r="L2" s="9" t="s">
        <v>9</v>
      </c>
      <c r="M2" s="9" t="s">
        <v>8</v>
      </c>
      <c r="N2" s="9" t="s">
        <v>7</v>
      </c>
      <c r="O2" s="9" t="s">
        <v>13</v>
      </c>
      <c r="P2" s="9" t="s">
        <v>35</v>
      </c>
    </row>
    <row r="3" spans="1:16" ht="30" customHeight="1">
      <c r="A3" s="4">
        <v>1</v>
      </c>
      <c r="B3" s="6">
        <v>603408</v>
      </c>
      <c r="C3" s="14" t="s">
        <v>18</v>
      </c>
      <c r="D3" s="6">
        <v>21</v>
      </c>
      <c r="E3" s="6" t="s">
        <v>34</v>
      </c>
      <c r="F3" s="7">
        <v>138.08000000000001</v>
      </c>
      <c r="G3" s="3">
        <v>4</v>
      </c>
      <c r="H3" s="3" t="s">
        <v>25</v>
      </c>
      <c r="I3" s="3"/>
      <c r="J3" s="3"/>
      <c r="K3" s="7">
        <f xml:space="preserve"> IF(AND(H3 = "ΕΟΡΔΑΙΑΣ",J3 = "ΕΟΡΔΑΙΑΣ"), SUM(F3,G3,I3),  IF(H3 = "ΕΟΡΔΑΙΑΣ", SUM(F3,G3), 0) + IF(J3 = "ΕΟΡΔΑΙΑΣ", SUM(F3,I3),0))</f>
        <v>142.08000000000001</v>
      </c>
      <c r="L3" s="7">
        <f xml:space="preserve"> IF(AND(H3 = "ΚΟΖΑΝΗΣ",J3 = "ΚΟΖΑΝΗΣ"), SUM(F3,G3,I3),  IF(H3 = "ΚΟΖΑΝΗΣ", SUM(F3,G3), 0) + IF(J3 = "ΚΟΖΑΝΗΣ", SUM(F3,I3),0))</f>
        <v>0</v>
      </c>
      <c r="M3" s="7">
        <f xml:space="preserve"> IF(AND(H3 = "ΒΟΙΟΥ",J3 = "ΒΟΙΟΥ"), SUM(F3,G3,I3),  IF(H3 = "ΒΟΙΟΥ", SUM(F3,G3), 0) + IF(J3 = "ΒΟΙΟΥ", SUM(F3,I3),0))</f>
        <v>0</v>
      </c>
      <c r="N3" s="7">
        <f xml:space="preserve"> IF(AND(H3 = "ΣΕΡΒΙΩΝ",J3 = "ΣΕΡΒΙΩΝ"), SUM(F3,G3,I3),  IF(H3 = "ΣΕΡΒΙΩΝ", SUM(F3,G3), 0) + IF(J3 = "ΣΕΡΒΙΩΝ", SUM(F3,I3),0))</f>
        <v>0</v>
      </c>
      <c r="O3" s="7">
        <f t="shared" ref="O3:O11" si="0">MAX(K3:N3,F3)</f>
        <v>142.08000000000001</v>
      </c>
      <c r="P3" s="8" t="s">
        <v>36</v>
      </c>
    </row>
    <row r="4" spans="1:16" ht="28.5" customHeight="1">
      <c r="A4" s="4">
        <v>2</v>
      </c>
      <c r="B4" s="6">
        <v>580574</v>
      </c>
      <c r="C4" s="14" t="s">
        <v>19</v>
      </c>
      <c r="D4" s="6">
        <v>21</v>
      </c>
      <c r="E4" s="6" t="s">
        <v>21</v>
      </c>
      <c r="F4" s="7">
        <v>103.6</v>
      </c>
      <c r="G4" s="3">
        <v>4</v>
      </c>
      <c r="H4" s="3" t="s">
        <v>23</v>
      </c>
      <c r="I4" s="3"/>
      <c r="J4" s="3"/>
      <c r="K4" s="7">
        <f xml:space="preserve"> IF(AND(H4 = "ΕΟΡΔΑΙΑΣ",J4 = "ΕΟΡΔΑΙΑΣ"), SUM(F4,G4,I4),  IF(H4 = "ΕΟΡΔΑΙΑΣ", SUM(F4,G4), 0) + IF(J4 = "ΕΟΡΔΑΙΑΣ", SUM(F4,I4),0))</f>
        <v>0</v>
      </c>
      <c r="L4" s="7">
        <f xml:space="preserve"> IF(AND(H4 = "ΚΟΖΑΝΗΣ",J4 = "ΚΟΖΑΝΗΣ"), SUM(F4,G4,I4),  IF(H4 = "ΚΟΖΑΝΗΣ", SUM(F4,G4), 0) + IF(J4 = "ΚΟΖΑΝΗΣ", SUM(F4,I4),0))</f>
        <v>107.6</v>
      </c>
      <c r="M4" s="7">
        <f xml:space="preserve"> IF(AND(H4 = "ΒΟΙΟΥ",J4 = "ΒΟΙΟΥ"), SUM(F4,G4,I4),  IF(H4 = "ΒΟΙΟΥ", SUM(F4,G4), 0) + IF(J4 = "ΒΟΙΟΥ", SUM(F4,I4),0))</f>
        <v>0</v>
      </c>
      <c r="N4" s="7">
        <f xml:space="preserve"> IF(AND(H4 = "ΣΕΡΒΙΩΝ",J4 = "ΣΕΡΒΙΩΝ"), SUM(F4,G4,I4),  IF(H4 = "ΣΕΡΒΙΩΝ", SUM(F4,G4), 0) + IF(J4 = "ΣΕΡΒΙΩΝ", SUM(F4,I4),0))</f>
        <v>0</v>
      </c>
      <c r="O4" s="7">
        <f t="shared" si="0"/>
        <v>107.6</v>
      </c>
      <c r="P4" s="8" t="s">
        <v>37</v>
      </c>
    </row>
    <row r="5" spans="1:16" ht="41.25" customHeight="1">
      <c r="A5" s="4">
        <v>3</v>
      </c>
      <c r="B5" s="6">
        <v>603441</v>
      </c>
      <c r="C5" s="14" t="s">
        <v>26</v>
      </c>
      <c r="D5" s="6">
        <v>22</v>
      </c>
      <c r="E5" s="6" t="s">
        <v>29</v>
      </c>
      <c r="F5" s="7">
        <v>95.25</v>
      </c>
      <c r="G5" s="3"/>
      <c r="H5" s="3"/>
      <c r="I5" s="3"/>
      <c r="J5" s="3"/>
      <c r="K5" s="7"/>
      <c r="L5" s="7"/>
      <c r="M5" s="7"/>
      <c r="N5" s="7"/>
      <c r="O5" s="7">
        <f t="shared" si="0"/>
        <v>95.25</v>
      </c>
      <c r="P5" s="8" t="s">
        <v>38</v>
      </c>
    </row>
    <row r="6" spans="1:16" ht="42" customHeight="1">
      <c r="A6" s="4">
        <v>4</v>
      </c>
      <c r="B6" s="6">
        <v>620284</v>
      </c>
      <c r="C6" s="14" t="s">
        <v>20</v>
      </c>
      <c r="D6" s="6">
        <v>22</v>
      </c>
      <c r="E6" s="6" t="s">
        <v>31</v>
      </c>
      <c r="F6" s="7">
        <v>82.44</v>
      </c>
      <c r="G6" s="3">
        <v>4</v>
      </c>
      <c r="H6" s="3" t="s">
        <v>23</v>
      </c>
      <c r="I6" s="3">
        <v>4</v>
      </c>
      <c r="J6" s="3" t="s">
        <v>23</v>
      </c>
      <c r="K6" s="7">
        <f t="shared" ref="K6:K11" si="1" xml:space="preserve"> IF(AND(H6 = "ΕΟΡΔΑΙΑΣ",J6 = "ΕΟΡΔΑΙΑΣ"), SUM(F6,G6,I6),  IF(H6 = "ΕΟΡΔΑΙΑΣ", SUM(F6,G6), 0) + IF(J6 = "ΕΟΡΔΑΙΑΣ", SUM(F6,I6),0))</f>
        <v>0</v>
      </c>
      <c r="L6" s="7">
        <f t="shared" ref="L6:L11" si="2" xml:space="preserve"> IF(AND(H6 = "ΚΟΖΑΝΗΣ",J6 = "ΚΟΖΑΝΗΣ"), SUM(F6,G6,I6),  IF(H6 = "ΚΟΖΑΝΗΣ", SUM(F6,G6), 0) + IF(J6 = "ΚΟΖΑΝΗΣ", SUM(F6,I6),0))</f>
        <v>90.44</v>
      </c>
      <c r="M6" s="7">
        <f t="shared" ref="M6:M11" si="3" xml:space="preserve"> IF(AND(H6 = "ΒΟΙΟΥ",J6 = "ΒΟΙΟΥ"), SUM(F6,G6,I6),  IF(H6 = "ΒΟΙΟΥ", SUM(F6,G6), 0) + IF(J6 = "ΒΟΙΟΥ", SUM(F6,I6),0))</f>
        <v>0</v>
      </c>
      <c r="N6" s="7">
        <f t="shared" ref="N6:N11" si="4" xml:space="preserve"> IF(AND(H6 = "ΣΕΡΒΙΩΝ",J6 = "ΣΕΡΒΙΩΝ"), SUM(F6,G6,I6),  IF(H6 = "ΣΕΡΒΙΩΝ", SUM(F6,G6), 0) + IF(J6 = "ΣΕΡΒΙΩΝ", SUM(F6,I6),0))</f>
        <v>0</v>
      </c>
      <c r="O6" s="7">
        <f t="shared" si="0"/>
        <v>90.44</v>
      </c>
      <c r="P6" s="8" t="s">
        <v>39</v>
      </c>
    </row>
    <row r="7" spans="1:16" ht="44.25" customHeight="1">
      <c r="A7" s="4">
        <v>5</v>
      </c>
      <c r="B7" s="6">
        <v>620317</v>
      </c>
      <c r="C7" s="15" t="s">
        <v>16</v>
      </c>
      <c r="D7" s="10">
        <v>22</v>
      </c>
      <c r="E7" s="10" t="s">
        <v>30</v>
      </c>
      <c r="F7" s="11">
        <v>78.150000000000006</v>
      </c>
      <c r="G7" s="12"/>
      <c r="H7" s="12"/>
      <c r="I7" s="12">
        <v>4</v>
      </c>
      <c r="J7" s="12" t="s">
        <v>23</v>
      </c>
      <c r="K7" s="7">
        <f t="shared" si="1"/>
        <v>0</v>
      </c>
      <c r="L7" s="7">
        <f t="shared" si="2"/>
        <v>82.15</v>
      </c>
      <c r="M7" s="7">
        <f t="shared" si="3"/>
        <v>0</v>
      </c>
      <c r="N7" s="7">
        <f t="shared" si="4"/>
        <v>0</v>
      </c>
      <c r="O7" s="7">
        <f t="shared" si="0"/>
        <v>82.15</v>
      </c>
      <c r="P7" s="8" t="s">
        <v>40</v>
      </c>
    </row>
    <row r="8" spans="1:16" ht="36" customHeight="1">
      <c r="A8" s="4">
        <v>6</v>
      </c>
      <c r="B8" s="6">
        <v>620355</v>
      </c>
      <c r="C8" s="14" t="s">
        <v>15</v>
      </c>
      <c r="D8" s="6">
        <v>23</v>
      </c>
      <c r="E8" s="6" t="s">
        <v>22</v>
      </c>
      <c r="F8" s="7">
        <v>75.81</v>
      </c>
      <c r="G8" s="3">
        <v>4</v>
      </c>
      <c r="H8" s="3" t="s">
        <v>23</v>
      </c>
      <c r="I8" s="3"/>
      <c r="J8" s="3"/>
      <c r="K8" s="7">
        <f t="shared" si="1"/>
        <v>0</v>
      </c>
      <c r="L8" s="7">
        <f t="shared" si="2"/>
        <v>79.81</v>
      </c>
      <c r="M8" s="7">
        <f t="shared" si="3"/>
        <v>0</v>
      </c>
      <c r="N8" s="7">
        <f t="shared" si="4"/>
        <v>0</v>
      </c>
      <c r="O8" s="7">
        <f t="shared" si="0"/>
        <v>79.81</v>
      </c>
      <c r="P8" s="8" t="s">
        <v>41</v>
      </c>
    </row>
    <row r="9" spans="1:16" ht="34.5" customHeight="1">
      <c r="A9" s="4">
        <v>7</v>
      </c>
      <c r="B9" s="6">
        <v>620304</v>
      </c>
      <c r="C9" s="14" t="s">
        <v>17</v>
      </c>
      <c r="D9" s="6">
        <v>23</v>
      </c>
      <c r="E9" s="6" t="s">
        <v>46</v>
      </c>
      <c r="F9" s="7">
        <v>70.41</v>
      </c>
      <c r="G9" s="3">
        <v>4</v>
      </c>
      <c r="H9" s="3" t="s">
        <v>23</v>
      </c>
      <c r="I9" s="3"/>
      <c r="J9" s="3"/>
      <c r="K9" s="7">
        <f t="shared" si="1"/>
        <v>0</v>
      </c>
      <c r="L9" s="7">
        <f t="shared" si="2"/>
        <v>74.41</v>
      </c>
      <c r="M9" s="7">
        <f t="shared" si="3"/>
        <v>0</v>
      </c>
      <c r="N9" s="7">
        <f t="shared" si="4"/>
        <v>0</v>
      </c>
      <c r="O9" s="7">
        <f t="shared" si="0"/>
        <v>74.41</v>
      </c>
      <c r="P9" s="8" t="s">
        <v>42</v>
      </c>
    </row>
    <row r="10" spans="1:16" ht="34.5" customHeight="1">
      <c r="A10" s="4">
        <v>8</v>
      </c>
      <c r="B10" s="6">
        <v>718918</v>
      </c>
      <c r="C10" s="14" t="s">
        <v>32</v>
      </c>
      <c r="D10" s="6">
        <v>23</v>
      </c>
      <c r="E10" s="6" t="s">
        <v>33</v>
      </c>
      <c r="F10" s="7">
        <v>68.150000000000006</v>
      </c>
      <c r="G10" s="3">
        <v>4</v>
      </c>
      <c r="H10" s="3" t="s">
        <v>24</v>
      </c>
      <c r="I10" s="3"/>
      <c r="J10" s="3"/>
      <c r="K10" s="7">
        <f t="shared" si="1"/>
        <v>0</v>
      </c>
      <c r="L10" s="7">
        <f t="shared" si="2"/>
        <v>0</v>
      </c>
      <c r="M10" s="7">
        <f t="shared" si="3"/>
        <v>0</v>
      </c>
      <c r="N10" s="7">
        <f t="shared" si="4"/>
        <v>72.150000000000006</v>
      </c>
      <c r="O10" s="7">
        <f t="shared" si="0"/>
        <v>72.150000000000006</v>
      </c>
      <c r="P10" s="8" t="s">
        <v>43</v>
      </c>
    </row>
    <row r="11" spans="1:16" ht="34.5" customHeight="1">
      <c r="A11" s="4">
        <v>9</v>
      </c>
      <c r="B11" s="6">
        <v>718954</v>
      </c>
      <c r="C11" s="14" t="s">
        <v>27</v>
      </c>
      <c r="D11" s="6">
        <v>23</v>
      </c>
      <c r="E11" s="6" t="s">
        <v>28</v>
      </c>
      <c r="F11" s="7">
        <v>48.95</v>
      </c>
      <c r="G11" s="3">
        <v>4</v>
      </c>
      <c r="H11" s="3" t="s">
        <v>23</v>
      </c>
      <c r="I11" s="3"/>
      <c r="J11" s="3"/>
      <c r="K11" s="7">
        <f t="shared" si="1"/>
        <v>0</v>
      </c>
      <c r="L11" s="7">
        <f t="shared" si="2"/>
        <v>52.95</v>
      </c>
      <c r="M11" s="7">
        <f t="shared" si="3"/>
        <v>0</v>
      </c>
      <c r="N11" s="7">
        <f t="shared" si="4"/>
        <v>0</v>
      </c>
      <c r="O11" s="7">
        <f t="shared" si="0"/>
        <v>52.95</v>
      </c>
      <c r="P11" s="8" t="s">
        <v>44</v>
      </c>
    </row>
    <row r="12" spans="1:16" ht="15" customHeight="1"/>
    <row r="13" spans="1:16" ht="15" customHeight="1"/>
    <row r="19" ht="15" customHeight="1"/>
    <row r="20" ht="15" customHeight="1"/>
    <row r="21" ht="15" customHeight="1"/>
  </sheetData>
  <sortState ref="A3:P21">
    <sortCondition descending="1" ref="O2"/>
  </sortState>
  <mergeCells count="1">
    <mergeCell ref="A1:P1"/>
  </mergeCells>
  <conditionalFormatting sqref="K3:O10">
    <cfRule type="cellIs" dxfId="1" priority="3" stopIfTrue="1" operator="equal">
      <formula>0</formula>
    </cfRule>
  </conditionalFormatting>
  <conditionalFormatting sqref="K11:O11">
    <cfRule type="cellIs" dxfId="0" priority="1" stopIfTrue="1" operator="equal">
      <formula>0</formula>
    </cfRule>
  </conditionalFormatting>
  <pageMargins left="0.16" right="0.16" top="0.74803149606299213" bottom="0.7480314960629921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ΠΕ79 Συμπλήρωση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2022-07-29T09:14:46Z</dcterms:modified>
</cp:coreProperties>
</file>