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6374C2C6-8DCB-4C55-8C87-9606DC0B08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ΠΕ70ΕΑΕ ΑΠΟΣΠΑΣΕΙΣ" sheetId="11" r:id="rId1"/>
  </sheets>
  <definedNames>
    <definedName name="_xlnm._FilterDatabase" localSheetId="0" hidden="1">'ΠΕ70ΕΑΕ ΑΠΟΣΠΑΣΕΙΣ'!$A$2:$U$3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11" l="1"/>
  <c r="S3" i="11"/>
  <c r="T3" i="11"/>
  <c r="H3" i="11"/>
  <c r="R3" i="11" l="1"/>
  <c r="U3" i="11" l="1"/>
  <c r="V3" i="11" s="1"/>
</calcChain>
</file>

<file path=xl/sharedStrings.xml><?xml version="1.0" encoding="utf-8"?>
<sst xmlns="http://schemas.openxmlformats.org/spreadsheetml/2006/main" count="27" uniqueCount="27">
  <si>
    <t>ΟΝΟΜΑΤΕΠΩΝΥΜΟ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</si>
  <si>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</si>
  <si>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</si>
  <si>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</si>
  <si>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</si>
  <si>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</si>
  <si>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ΒΟΙΟΥ</t>
  </si>
  <si>
    <t>ΣΥΝΟΛΟ ΔΗΜΟΣ  ΚΟΖΑΝΗΣ</t>
  </si>
  <si>
    <t>ΣΥΝΟΛΟ ΔΗΜΟΣ ΕΟΡΔΑΙΑΣ</t>
  </si>
  <si>
    <t>ΑΑ</t>
  </si>
  <si>
    <t>ΟΡΓΑΝΙΚΗ</t>
  </si>
  <si>
    <t xml:space="preserve">ΜΟΡΙΑ ΟΙΚΟΓΕΝΕΙΑΚΗΣ ΚΑΤΑΣΤΑΣΗΣ </t>
  </si>
  <si>
    <t xml:space="preserve">ΛΟΓΟΙ ΥΓΕΙΑΣ </t>
  </si>
  <si>
    <t xml:space="preserve">ΜΟΡΙΑ ΣΥΝΟΛΙΚΗΣ ΥΠΗΡΕΣΙΑΣ </t>
  </si>
  <si>
    <t xml:space="preserve">ΣΥΝΟΛΟ </t>
  </si>
  <si>
    <t>ΛΟΓΟΙ ΥΓΕΙΑΣ ΓΟΝΕΩΝ ΜΟΡΙΑ</t>
  </si>
  <si>
    <t>ΔΗΜΟΣ ΕΝΤΟΠΙΟΤΗΤΑΣ ΓΟΝΕΩΝ</t>
  </si>
  <si>
    <t>ΜΟΡΙΑ ΣΠΟΥΔΩΝ</t>
  </si>
  <si>
    <t>ΔΗΜΟΣ ΣΠΟΥΔΩΝ</t>
  </si>
  <si>
    <t>ΣΥΝΟΛΟ ΔΗΜΟΣ ΣΕΡΒΙΩΝ</t>
  </si>
  <si>
    <t>ΣΥΝΟΛΟ ΔΗΜΟΣ ΒΕΛΒΕΝΤΟΥ</t>
  </si>
  <si>
    <t>Μέγιστη τιμή</t>
  </si>
  <si>
    <t xml:space="preserve">ΤΟΠΟΘΕΤΗΣΗ </t>
  </si>
  <si>
    <t xml:space="preserve">ΔΣ Ειδικό Κοζάνης </t>
  </si>
  <si>
    <t xml:space="preserve">Σειταρίδου Ειρήνη </t>
  </si>
  <si>
    <t xml:space="preserve">ΔΕΝ ΙΚΑΝΟΠΟΙΕΙΤΑΙ </t>
  </si>
  <si>
    <t>Πράξη 17/07-09-2023   Αποσπάσεις εντός ΠΥΣΠΕ εκπαιδευτικών κλαδου ΠΕ70 ΕΑΕ για το διδακτικό έτος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</si>
</sst>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sz val="10"/>
      <name val="Arial"/>
      <family val="2"/>
      <charset val="161"/>
    </font>
    <font>
      <b/>
      <sz val="10"/>
      <name val="Calibri"/>
      <family val="2"/>
      <charset val="161"/>
    </font>
    <font>
      <b/>
      <sz val="8"/>
      <name val="Calibri"/>
      <family val="2"/>
      <charset val="161"/>
    </font>
    <font>
      <b/>
      <sz val="8"/>
      <color rgb="FFFF0000"/>
      <name val="Calibri"/>
      <family val="2"/>
      <charset val="161"/>
    </font>
    <font>
      <sz val="8"/>
      <color theme="1"/>
      <name val="Calibri"/>
      <family val="2"/>
      <charset val="161"/>
    </font>
    <font>
      <sz val="8"/>
      <color rgb="FFFF000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</font>
    <font>
      <sz val="8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wrapText="1"/>
    </xf>
    <xf numFmtId="0" fontId="9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2" fillId="0" borderId="1" xfId="1" applyFont="1" applyFill="1" applyBorder="1" applyAlignment="1">
      <alignment horizontal="center" vertical="center" wrapText="1"/>
    </xf>
    <xf numFmtId="2" fontId="7" fillId="0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textRotation="90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/>
    <xf numFmtId="0" fontId="0" fillId="0" borderId="0" xfId="0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3">
    <cellStyle name="Κανονικό" xfId="0" builtinId="0"/>
    <cellStyle name="Κανονικό 2" xfId="2" xr:uid="{00000000-0005-0000-0000-000001000000}"/>
    <cellStyle name="Κανονικό 4" xfId="1" xr:uid="{00000000-0005-0000-0000-000002000000}"/>
  </cellStyles>
  <dxfs count="1"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"/>
  <sheetViews>
    <sheetView tabSelected="1" zoomScale="110" zoomScaleNormal="110" workbookViewId="0">
      <selection activeCell="L14" sqref="L14"/>
    </sheetView>
  </sheetViews>
  <sheetFormatPr defaultRowHeight="15" x14ac:dyDescent="0.25"/>
  <cols>
    <col min="1" max="1" width="4" customWidth="1"/>
    <col min="2" max="2" width="7" bestFit="1" customWidth="1"/>
    <col min="3" max="3" width="12.42578125" customWidth="1"/>
    <col min="4" max="4" width="8" customWidth="1"/>
    <col min="5" max="5" width="5.85546875" customWidth="1"/>
    <col min="6" max="6" width="3" customWidth="1"/>
    <col min="7" max="7" width="6.42578125" bestFit="1" customWidth="1"/>
    <col min="8" max="8" width="7.42578125" style="8" bestFit="1" customWidth="1"/>
    <col min="9" max="9" width="4.85546875" customWidth="1"/>
    <col min="10" max="10" width="8.42578125" bestFit="1" customWidth="1"/>
    <col min="11" max="11" width="5.7109375" customWidth="1"/>
    <col min="12" max="12" width="7.28515625" customWidth="1"/>
    <col min="13" max="13" width="5.85546875" customWidth="1"/>
    <col min="14" max="14" width="6.7109375" customWidth="1"/>
    <col min="15" max="15" width="3.5703125" customWidth="1"/>
    <col min="16" max="16" width="4.5703125" customWidth="1"/>
    <col min="17" max="17" width="8.7109375" style="8" customWidth="1"/>
    <col min="18" max="18" width="7.5703125" style="8" customWidth="1"/>
    <col min="19" max="19" width="8.42578125" style="8" customWidth="1"/>
    <col min="20" max="20" width="7.85546875" style="8" customWidth="1"/>
    <col min="21" max="21" width="8.7109375" style="8" customWidth="1"/>
    <col min="22" max="22" width="7.85546875" hidden="1" customWidth="1"/>
    <col min="23" max="23" width="16.28515625" style="15" customWidth="1"/>
  </cols>
  <sheetData>
    <row r="1" spans="1:23" ht="20.25" customHeight="1" x14ac:dyDescent="0.25">
      <c r="A1" s="18" t="s">
        <v>26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ht="86.25" customHeight="1" x14ac:dyDescent="0.25">
      <c r="A2" s="1" t="s">
        <v>9</v>
      </c>
      <c r="B2" s="2" t="s">
        <v>1</v>
      </c>
      <c r="C2" s="2" t="s">
        <v>0</v>
      </c>
      <c r="D2" s="2" t="s">
        <v>10</v>
      </c>
      <c r="E2" s="2" t="s">
        <v>11</v>
      </c>
      <c r="F2" s="2" t="s">
        <v>12</v>
      </c>
      <c r="G2" s="2" t="s">
        <v>13</v>
      </c>
      <c r="H2" s="6" t="s">
        <v>14</v>
      </c>
      <c r="I2" s="2" t="s">
        <v>2</v>
      </c>
      <c r="J2" s="2" t="s">
        <v>3</v>
      </c>
      <c r="K2" s="2" t="s">
        <v>4</v>
      </c>
      <c r="L2" s="2" t="s">
        <v>5</v>
      </c>
      <c r="M2" s="2" t="s">
        <v>15</v>
      </c>
      <c r="N2" s="2" t="s">
        <v>16</v>
      </c>
      <c r="O2" s="2" t="s">
        <v>17</v>
      </c>
      <c r="P2" s="2" t="s">
        <v>18</v>
      </c>
      <c r="Q2" s="9" t="s">
        <v>8</v>
      </c>
      <c r="R2" s="9" t="s">
        <v>7</v>
      </c>
      <c r="S2" s="9" t="s">
        <v>6</v>
      </c>
      <c r="T2" s="9" t="s">
        <v>19</v>
      </c>
      <c r="U2" s="11" t="s">
        <v>20</v>
      </c>
      <c r="V2" s="13" t="s">
        <v>21</v>
      </c>
      <c r="W2" s="9" t="s">
        <v>22</v>
      </c>
    </row>
    <row r="3" spans="1:23" ht="50.1" customHeight="1" x14ac:dyDescent="0.25">
      <c r="A3" s="17">
        <v>1</v>
      </c>
      <c r="B3" s="3">
        <v>708491</v>
      </c>
      <c r="C3" s="3" t="s">
        <v>24</v>
      </c>
      <c r="D3" s="3" t="s">
        <v>23</v>
      </c>
      <c r="E3" s="3"/>
      <c r="F3" s="3"/>
      <c r="G3" s="3">
        <v>11.75</v>
      </c>
      <c r="H3" s="7">
        <f t="shared" ref="H3" si="0">SUM(E3:G3)</f>
        <v>11.75</v>
      </c>
      <c r="I3" s="3"/>
      <c r="J3" s="3"/>
      <c r="K3" s="3"/>
      <c r="L3" s="3"/>
      <c r="M3" s="3"/>
      <c r="N3" s="3"/>
      <c r="O3" s="5"/>
      <c r="P3" s="4"/>
      <c r="Q3" s="10">
        <f t="shared" ref="Q3" si="1" xml:space="preserve"> IF(AND(J3 = "ΕΟΡΔΑΙΑΣ",L3 = "ΕΟΡΔΑΙΑΣ"), SUM(H3,I3,K3),  IF(J3 = "ΕΟΡΔΑΙΑΣ", SUM(H3,I3), 0) + IF(L3 = "ΕΟΡΔΑΙΑΣ", SUM(H3,K3),0)) + IF(N3 = "ΕΟΡΔΑΙΑΣ", M3, 0)  + IF(P3 = "ΕΟΡΔΑΙΑΣ", O3, 0)</f>
        <v>0</v>
      </c>
      <c r="R3" s="10">
        <f t="shared" ref="R3" si="2" xml:space="preserve"> IF(AND(J3 = "ΚΟΖΑΝΗΣ",L3 = "ΚΟΖΑΝΗΣ"), SUM(H3,I3,K3),  IF(J3 = "ΚΟΖΑΝΗΣ", SUM(H3,I3), 0) + IF(L3 = "ΚΟΖΑΝΗΣ", SUM(H3,K3),0)) + IF(N3 = "ΚΟΖΑΝΗΣ", M3, 0)  + IF(P3 = "ΚΟΖΑΝΗΣ", O3, 0)</f>
        <v>0</v>
      </c>
      <c r="S3" s="7">
        <f t="shared" ref="S3" si="3" xml:space="preserve"> IF(AND(J3 = "ΒΟΙΟΥ",L3 = "ΒΟΙΟΥ"), SUM(H3,I3,K3),  IF(J3 = "ΒΟΙΟΥ", SUM(H3,I3), 0) + IF(L3 = "ΒΟΙΟΥ", SUM(H3,K3),0)) + IF(N3 = "ΒΟΙΟΥ", M3, 0)  + IF(P3 = "ΒΟΙΟΥ", O3, 0)</f>
        <v>0</v>
      </c>
      <c r="T3" s="10">
        <f t="shared" ref="T3" si="4" xml:space="preserve"> IF(AND($J3 = "ΣΕΡΒΙΩΝ",$L3 = "ΣΕΡΒΙΩΝ"), SUM($H3,$I3,$K3),  IF($J3 = "ΣΕΡΒΙΩΝ", SUM($H3,$I3), 0) + IF($L3 = "ΣΕΡΒΙΩΝ", SUM($H3,$K3),0)) + IF($N3 = "ΣΕΡΒΙΩΝ", $M3, 0)  + IF($P3 = "ΣΕΡΒΙΩΝ",$O3, 0)</f>
        <v>0</v>
      </c>
      <c r="U3" s="12">
        <f xml:space="preserve"> IF(AND($J3 = "ΒΕΛΒΕΝΤΟΥ",$L3 = "ΒΕΛΒΕΝΤΟΥ"), SUM($H3,$I3,$K3),  IF($J3 = "ΒΕΛΒΕΝΤΟΥ", SUM($H3,$I3), 0) + IF($L3 = "ΒΕΛΒΕΝΤΟΥ", SUM($H3,$K3),0)) + IF($N3 = "ΒΕΛΒΕΝΤΟΥ", $M3, 0)  + IF($P3 = "ΒΕΛΒΕΝΤΟΥ",$O3, 0)</f>
        <v>0</v>
      </c>
      <c r="V3" s="14">
        <f t="shared" ref="V3" si="5">MAX(Q3:U3,H3)</f>
        <v>11.75</v>
      </c>
      <c r="W3" s="16" t="s">
        <v>25</v>
      </c>
    </row>
  </sheetData>
  <sortState xmlns:xlrd2="http://schemas.microsoft.com/office/spreadsheetml/2017/richdata2" ref="A3:W3">
    <sortCondition descending="1" ref="V3"/>
  </sortState>
  <mergeCells count="1">
    <mergeCell ref="A1:W1"/>
  </mergeCells>
  <conditionalFormatting sqref="Q3:U3">
    <cfRule type="cellIs" dxfId="0" priority="7" stopIfTrue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ΠΕ70ΕΑΕ ΑΠΟΣΠΑΣΕΙΣ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2023-09-07T10:03:49Z</dcterms:modified>
</cp:coreProperties>
</file>