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45" windowWidth="15480" windowHeight="9240"/>
  </bookViews>
  <sheets>
    <sheet name="ΠΕ70 ΕΑΕ" sheetId="9" r:id="rId1"/>
  </sheets>
  <calcPr calcId="144525"/>
</workbook>
</file>

<file path=xl/calcChain.xml><?xml version="1.0" encoding="utf-8"?>
<calcChain xmlns="http://schemas.openxmlformats.org/spreadsheetml/2006/main">
  <c r="J8" i="9" l="1"/>
  <c r="J7" i="9"/>
  <c r="S7" i="9" s="1"/>
  <c r="X7" i="9" s="1"/>
  <c r="J5" i="9"/>
  <c r="J3" i="9"/>
  <c r="J6" i="9"/>
  <c r="J9" i="9"/>
  <c r="W9" i="9"/>
  <c r="V9" i="9"/>
  <c r="U9" i="9"/>
  <c r="W4" i="9"/>
  <c r="V4" i="9"/>
  <c r="T4" i="9"/>
  <c r="M4" i="9"/>
  <c r="K4" i="9"/>
  <c r="J4" i="9"/>
  <c r="U4" i="9"/>
  <c r="W8" i="9"/>
  <c r="V8" i="9"/>
  <c r="U8" i="9"/>
  <c r="S8" i="9"/>
  <c r="T8" i="9"/>
  <c r="S9" i="9"/>
  <c r="S6" i="9"/>
  <c r="V5" i="9"/>
  <c r="V6" i="9"/>
  <c r="V7" i="9"/>
  <c r="V3" i="9"/>
  <c r="W5" i="9"/>
  <c r="W6" i="9"/>
  <c r="W7" i="9"/>
  <c r="W3" i="9"/>
  <c r="T6" i="9"/>
  <c r="U6" i="9"/>
  <c r="T7" i="9"/>
  <c r="U7" i="9"/>
  <c r="T5" i="9"/>
  <c r="S5" i="9"/>
  <c r="U5" i="9"/>
  <c r="T3" i="9"/>
  <c r="S3" i="9"/>
  <c r="U3" i="9"/>
  <c r="T9" i="9"/>
  <c r="S4" i="9" l="1"/>
  <c r="X4" i="9" s="1"/>
  <c r="X3" i="9"/>
  <c r="X6" i="9"/>
  <c r="X5" i="9"/>
  <c r="X9" i="9"/>
  <c r="X8" i="9"/>
</calcChain>
</file>

<file path=xl/sharedStrings.xml><?xml version="1.0" encoding="utf-8"?>
<sst xmlns="http://schemas.openxmlformats.org/spreadsheetml/2006/main" count="59" uniqueCount="54">
  <si>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</si>
  <si>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</si>
  <si>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</si>
  <si>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</si>
  <si>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</si>
  <si>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</si>
  <si>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</si>
  <si>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</si>
  <si>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</si>
  <si>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</si>
  <si>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</si>
  <si>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ΕΙΔΙΚΟΤΗΤΑ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</si>
  <si>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</si>
  <si>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</si>
  <si>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</si>
  <si>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</si>
  <si>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ΠΕ70</t>
  </si>
  <si>
    <t xml:space="preserve">ΥΠΟΧΡΕΩΤΙΚΟ ΩΡΑΡΙΟ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</si>
  <si>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</si>
  <si>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</si>
  <si>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</si>
  <si>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</si>
  <si>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ΚΟΖΑΝΗΣ</t>
  </si>
  <si>
    <t>ΕΟΡΔΑΙΑΣ</t>
  </si>
  <si>
    <t>ΜΑΧ</t>
  </si>
  <si>
    <t>ΣΥΝΟΛΟ ΔΗΜΟΣ ΣΕΡΒΙΩΝ</t>
  </si>
  <si>
    <t>ΣΥΝΟΛΟ ΔΗΜΟΣ ΒΕΛΒΕΝΤΟΥ</t>
  </si>
  <si>
    <t>Κατσαούνη Θωμαή</t>
  </si>
  <si>
    <t>8ο ΔΣ Πτολεμαϊδας</t>
  </si>
  <si>
    <t>Σουλίδου Ελένη</t>
  </si>
  <si>
    <t>ΠΕ71</t>
  </si>
  <si>
    <t>ΤΕ ΔΣ Κοίλων</t>
  </si>
  <si>
    <t>Παγκάκου Μαρία</t>
  </si>
  <si>
    <t>ΠΕ70 ΕΑΕ</t>
  </si>
  <si>
    <t>ΤΕ ΔΣ Λυγιάς Ναυπάκτου</t>
  </si>
  <si>
    <t>Νιτσιοπούλου Σταυρούλα</t>
  </si>
  <si>
    <t>ΔΣ 10ο Κοζάνης</t>
  </si>
  <si>
    <t>Σκαρλατούδη Μαρία</t>
  </si>
  <si>
    <t>ΔΣ Τσοτυλίου</t>
  </si>
  <si>
    <t>ΒΟΙΟΥ</t>
  </si>
  <si>
    <t>Γραμμενοπούλου Δόμνα</t>
  </si>
  <si>
    <t>ΤΕ ΔΣ Ολυμπιάδας</t>
  </si>
  <si>
    <t>Στάθη Ευαγγελία</t>
  </si>
  <si>
    <t>ΠΕ70 ΕΑΣ</t>
  </si>
  <si>
    <t>ΤΕ ΔΣ Ν.Χαραυγής</t>
  </si>
  <si>
    <t xml:space="preserve">ΤΟΠΟΘΕΤΗΣΗ </t>
  </si>
  <si>
    <t>ΤΕ ΔΣ ΤΣΟΤΥΛΙΟΥ</t>
  </si>
  <si>
    <t>ΤΕ ΔΣ 12ο ΠΤΟΛ/ΔΑΣ</t>
  </si>
  <si>
    <t>ΔΕΝ ΙΚΑΝΟΠΟΙΕΙΤΑΙ</t>
  </si>
  <si>
    <t>ΤΕ ΔΣ ΑΝΩ ΚΩΜΗΣ</t>
  </si>
  <si>
    <t>ΔΣ ΕΙΔΙΚΟ ΠΤΟΛ/ΔΑΣ</t>
  </si>
  <si>
    <t>ΤΕ ΔΣ ΟΛΥΜΠΙΑΔΑΣ</t>
  </si>
  <si>
    <t>ΤΕ 9ο ΠΤΟΛ/ΔΑΣ</t>
  </si>
  <si>
    <t>Τοποθέτηση αποσπασμένων εκπαιδευτικών από άλλο ΠΥΣΠΕ και αποσπάσεις εντός ΠΥΣΠΕ εκπαιδευτικών κλάδου ΠΕ70 στην Ειδική Αγωγή(Πράξη 20 23-8-2021)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</si>
</sst>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1010408]General"/>
  </numFmts>
  <fonts count="14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8"/>
      <name val="Calibri"/>
      <family val="2"/>
      <charset val="161"/>
    </font>
    <font>
      <sz val="8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b/>
      <sz val="8"/>
      <color theme="1"/>
      <name val="Calibri"/>
      <family val="2"/>
      <charset val="161"/>
    </font>
    <font>
      <sz val="8"/>
      <color rgb="FFFF0000"/>
      <name val="Calibri"/>
      <family val="2"/>
      <charset val="161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"/>
  <sheetViews>
    <sheetView tabSelected="1" zoomScale="110" zoomScaleNormal="110" workbookViewId="0">
      <pane xSplit="3" ySplit="2" topLeftCell="D3" activePane="bottomRight" state="frozen"/>
      <selection activeCell="G33" sqref="G33"/>
      <selection pane="topRight" activeCell="G33" sqref="G33"/>
      <selection pane="bottomLeft" activeCell="G33" sqref="G33"/>
      <selection pane="bottomRight" sqref="A1:Y1"/>
    </sheetView>
  </sheetViews>
  <sheetFormatPr defaultRowHeight="12.75" x14ac:dyDescent="0.25"/>
  <cols>
    <col min="1" max="1" width="3.42578125" style="6" customWidth="1"/>
    <col min="2" max="2" width="7.140625" style="5" customWidth="1"/>
    <col min="3" max="3" width="13.5703125" style="5" customWidth="1"/>
    <col min="4" max="4" width="4.85546875" style="5" customWidth="1"/>
    <col min="5" max="5" width="13.7109375" style="5" customWidth="1"/>
    <col min="6" max="6" width="3.42578125" style="5" customWidth="1"/>
    <col min="7" max="7" width="4.5703125" style="5" customWidth="1"/>
    <col min="8" max="8" width="4.42578125" style="5" customWidth="1"/>
    <col min="9" max="9" width="8.42578125" style="5" customWidth="1"/>
    <col min="10" max="10" width="6.28515625" style="5" customWidth="1"/>
    <col min="11" max="11" width="3.28515625" style="5" customWidth="1"/>
    <col min="12" max="12" width="10.42578125" style="5" customWidth="1"/>
    <col min="13" max="13" width="4.5703125" style="5" customWidth="1"/>
    <col min="14" max="14" width="10.42578125" style="5" customWidth="1"/>
    <col min="15" max="15" width="5.42578125" style="5" customWidth="1"/>
    <col min="16" max="16" width="8.42578125" style="5" customWidth="1"/>
    <col min="17" max="17" width="5" style="5" customWidth="1"/>
    <col min="18" max="18" width="6" style="5" customWidth="1"/>
    <col min="19" max="19" width="8.42578125" style="5" customWidth="1"/>
    <col min="20" max="20" width="8" style="5" customWidth="1"/>
    <col min="21" max="21" width="7.140625" style="5" customWidth="1"/>
    <col min="22" max="23" width="10.28515625" style="5" customWidth="1"/>
    <col min="24" max="24" width="8.5703125" style="5" hidden="1" customWidth="1"/>
    <col min="25" max="25" width="20.5703125" style="5" customWidth="1"/>
    <col min="26" max="26" width="13.140625" style="5" customWidth="1"/>
    <col min="27" max="16384" width="9.140625" style="5"/>
  </cols>
  <sheetData>
    <row r="1" spans="1:25" s="4" customFormat="1" ht="24.75" customHeight="1" x14ac:dyDescent="0.25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27.5" customHeight="1" x14ac:dyDescent="0.25">
      <c r="A2" s="1" t="s">
        <v>9</v>
      </c>
      <c r="B2" s="2" t="s">
        <v>1</v>
      </c>
      <c r="C2" s="2" t="s">
        <v>0</v>
      </c>
      <c r="D2" s="2" t="s">
        <v>11</v>
      </c>
      <c r="E2" s="2" t="s">
        <v>10</v>
      </c>
      <c r="F2" s="2" t="s">
        <v>17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2</v>
      </c>
      <c r="L2" s="2" t="s">
        <v>3</v>
      </c>
      <c r="M2" s="2" t="s">
        <v>4</v>
      </c>
      <c r="N2" s="2" t="s">
        <v>5</v>
      </c>
      <c r="O2" s="2" t="s">
        <v>18</v>
      </c>
      <c r="P2" s="2" t="s">
        <v>19</v>
      </c>
      <c r="Q2" s="2" t="s">
        <v>20</v>
      </c>
      <c r="R2" s="2" t="s">
        <v>21</v>
      </c>
      <c r="S2" s="1" t="s">
        <v>8</v>
      </c>
      <c r="T2" s="1" t="s">
        <v>7</v>
      </c>
      <c r="U2" s="1" t="s">
        <v>6</v>
      </c>
      <c r="V2" s="1" t="s">
        <v>25</v>
      </c>
      <c r="W2" s="1" t="s">
        <v>26</v>
      </c>
      <c r="X2" s="1" t="s">
        <v>24</v>
      </c>
      <c r="Y2" s="1" t="s">
        <v>45</v>
      </c>
    </row>
    <row r="3" spans="1:25" ht="30" customHeight="1" x14ac:dyDescent="0.25">
      <c r="A3" s="16">
        <v>1</v>
      </c>
      <c r="B3" s="7">
        <v>593321</v>
      </c>
      <c r="C3" s="12" t="s">
        <v>37</v>
      </c>
      <c r="D3" s="7" t="s">
        <v>16</v>
      </c>
      <c r="E3" s="7" t="s">
        <v>38</v>
      </c>
      <c r="F3" s="7">
        <v>21</v>
      </c>
      <c r="G3" s="7">
        <v>15</v>
      </c>
      <c r="H3" s="7"/>
      <c r="I3" s="17">
        <v>25</v>
      </c>
      <c r="J3" s="11">
        <f t="shared" ref="J3:J9" si="0">SUM(I3,H3,G3)</f>
        <v>40</v>
      </c>
      <c r="K3" s="7"/>
      <c r="L3" s="12"/>
      <c r="M3" s="7">
        <v>10</v>
      </c>
      <c r="N3" s="12" t="s">
        <v>39</v>
      </c>
      <c r="O3" s="7"/>
      <c r="P3" s="7"/>
      <c r="Q3" s="7"/>
      <c r="R3" s="12"/>
      <c r="S3" s="3">
        <f t="shared" ref="S3:S9" si="1" xml:space="preserve"> IF(AND(L3 = "ΕΟΡΔΑΙΑΣ",N3 = "ΕΟΡΔΑΙΑΣ"), SUM(J3,K3,M3),  IF(L3 = "ΕΟΡΔΑΙΑΣ", SUM(J3,K3), 0) + IF(N3 = "ΕΟΡΔΑΙΑΣ", SUM(J3,M3),0)) + IF(P3 = "ΕΟΡΔΑΙΑΣ", O3, 0)  + IF(R3 = "ΕΟΡΔΑΙΑΣ", Q3, 0)</f>
        <v>0</v>
      </c>
      <c r="T3" s="3">
        <f t="shared" ref="T3:T9" si="2" xml:space="preserve"> IF(AND(L3 = "ΚΟΖΑΝΗΣ",N3 = "ΚΟΖΑΝΗΣ"), SUM(J3,K3,M3),  IF(L3 = "ΚΟΖΑΝΗΣ", SUM(J3,K3), 0) + IF(N3 = "ΚΟΖΑΝΗΣ", SUM(J3,M3),0)) + IF(P3 = "ΚΟΖΑΝΗΣ", O3, 0)  + IF(R3 = "ΚΟΖΑΝΗΣ", Q3, 0)</f>
        <v>0</v>
      </c>
      <c r="U3" s="3">
        <f t="shared" ref="U3:U9" si="3" xml:space="preserve"> IF(AND(L3 = "ΒΟΙΟΥ",N3 = "ΒΟΙΟΥ"), SUM(J3,K3,M3),  IF(L3 = "ΒΟΙΟΥ", SUM(J3,K3), 0) + IF(N3 = "ΒΟΙΟΥ", SUM(J3,M3),0)) + IF(P3 = "ΒΟΙΟΥ", O3, 0)  + IF(R3 = "ΒΟΙΟΥ", Q3, 0)</f>
        <v>50</v>
      </c>
      <c r="V3" s="3">
        <f t="shared" ref="V3:V9" si="4" xml:space="preserve"> IF(AND($L3 = "ΣΕΡΒΙΩΝ",$N3 = "ΣΕΡΒΙΩΝ"), SUM($J3,$K3,$M3),  IF($L3 = "ΣΕΡΒΙΩΝ", SUM($J3,$K3), 0) + IF($N3 = "ΣΕΡΒΙΩΝ", SUM($J3,$M3),0)) + IF($P3 = "ΣΕΡΒΙΩΝ", $O3, 0)  + IF($R3 = "ΣΕΡΒΙΩΝ",$Q3, 0)</f>
        <v>0</v>
      </c>
      <c r="W3" s="3">
        <f t="shared" ref="W3:W9" si="5" xml:space="preserve"> IF(AND($L3 = "ΒΕΛΒΕΝΤΟΥ",$N3 = "ΒΕΛΒΕΝΤΟΥ"), SUM($J3,$K3,$M3),  IF($L3 = "ΒΕΛΒΕΝΤΟΥ", SUM($J3,$K3), 0) + IF($N3 = "ΒΕΛΒΕΝΤΟΥ", SUM($J3,$M3),0)) + IF($P3 = "ΒΕΛΒΕΝΤΟΥ", $O3, 0)  + IF($R3 = "ΒΕΛΒΕΝΤΟΥ",$Q3, 0)</f>
        <v>0</v>
      </c>
      <c r="X3" s="3">
        <f t="shared" ref="X3:X9" si="6">MAX(S3:W3,J3)</f>
        <v>50</v>
      </c>
      <c r="Y3" s="13" t="s">
        <v>46</v>
      </c>
    </row>
    <row r="4" spans="1:25" ht="30" customHeight="1" x14ac:dyDescent="0.25">
      <c r="A4" s="16">
        <v>2</v>
      </c>
      <c r="B4" s="12">
        <v>591175</v>
      </c>
      <c r="C4" s="12" t="s">
        <v>27</v>
      </c>
      <c r="D4" s="7" t="s">
        <v>16</v>
      </c>
      <c r="E4" s="12" t="s">
        <v>28</v>
      </c>
      <c r="F4" s="12">
        <v>21</v>
      </c>
      <c r="G4" s="15">
        <v>9</v>
      </c>
      <c r="H4" s="12"/>
      <c r="I4" s="18">
        <v>35.17</v>
      </c>
      <c r="J4" s="11">
        <f t="shared" si="0"/>
        <v>44.17</v>
      </c>
      <c r="K4" s="7">
        <f xml:space="preserve"> IF(L4 &lt;&gt; "", 4, "")</f>
        <v>4</v>
      </c>
      <c r="L4" s="12" t="s">
        <v>23</v>
      </c>
      <c r="M4" s="7" t="str">
        <f xml:space="preserve"> IF(N4 &lt;&gt; "", 10, "")</f>
        <v/>
      </c>
      <c r="N4" s="12"/>
      <c r="O4" s="15"/>
      <c r="P4" s="15"/>
      <c r="Q4" s="15"/>
      <c r="R4" s="10"/>
      <c r="S4" s="3">
        <f t="shared" si="1"/>
        <v>48.17</v>
      </c>
      <c r="T4" s="3">
        <f t="shared" si="2"/>
        <v>0</v>
      </c>
      <c r="U4" s="3">
        <f t="shared" si="3"/>
        <v>0</v>
      </c>
      <c r="V4" s="3">
        <f t="shared" si="4"/>
        <v>0</v>
      </c>
      <c r="W4" s="3">
        <f t="shared" si="5"/>
        <v>0</v>
      </c>
      <c r="X4" s="3">
        <f t="shared" si="6"/>
        <v>48.17</v>
      </c>
      <c r="Y4" s="9" t="s">
        <v>48</v>
      </c>
    </row>
    <row r="5" spans="1:25" ht="30" customHeight="1" x14ac:dyDescent="0.25">
      <c r="A5" s="16">
        <v>3</v>
      </c>
      <c r="B5" s="12">
        <v>618197</v>
      </c>
      <c r="C5" s="12" t="s">
        <v>35</v>
      </c>
      <c r="D5" s="12" t="s">
        <v>16</v>
      </c>
      <c r="E5" s="7" t="s">
        <v>36</v>
      </c>
      <c r="F5" s="12">
        <v>23</v>
      </c>
      <c r="G5" s="15">
        <v>15</v>
      </c>
      <c r="H5" s="12"/>
      <c r="I5" s="18">
        <v>17</v>
      </c>
      <c r="J5" s="11">
        <f t="shared" si="0"/>
        <v>32</v>
      </c>
      <c r="K5" s="7">
        <v>4</v>
      </c>
      <c r="L5" s="12" t="s">
        <v>22</v>
      </c>
      <c r="M5" s="7">
        <v>10</v>
      </c>
      <c r="N5" s="12" t="s">
        <v>22</v>
      </c>
      <c r="O5" s="15"/>
      <c r="P5" s="15"/>
      <c r="Q5" s="15"/>
      <c r="R5" s="10"/>
      <c r="S5" s="11">
        <f t="shared" si="1"/>
        <v>0</v>
      </c>
      <c r="T5" s="3">
        <f t="shared" si="2"/>
        <v>46</v>
      </c>
      <c r="U5" s="11">
        <f t="shared" si="3"/>
        <v>0</v>
      </c>
      <c r="V5" s="3">
        <f t="shared" si="4"/>
        <v>0</v>
      </c>
      <c r="W5" s="3">
        <f t="shared" si="5"/>
        <v>0</v>
      </c>
      <c r="X5" s="3">
        <f t="shared" si="6"/>
        <v>46</v>
      </c>
      <c r="Y5" s="9" t="s">
        <v>49</v>
      </c>
    </row>
    <row r="6" spans="1:25" s="14" customFormat="1" ht="30" customHeight="1" x14ac:dyDescent="0.25">
      <c r="A6" s="16">
        <v>4</v>
      </c>
      <c r="B6" s="7">
        <v>708346</v>
      </c>
      <c r="C6" s="12" t="s">
        <v>40</v>
      </c>
      <c r="D6" s="7" t="s">
        <v>30</v>
      </c>
      <c r="E6" s="7" t="s">
        <v>41</v>
      </c>
      <c r="F6" s="7">
        <v>23</v>
      </c>
      <c r="G6" s="7">
        <v>15</v>
      </c>
      <c r="H6" s="7"/>
      <c r="I6" s="17">
        <v>10.25</v>
      </c>
      <c r="J6" s="11">
        <f t="shared" si="0"/>
        <v>25.25</v>
      </c>
      <c r="K6" s="7"/>
      <c r="L6" s="12"/>
      <c r="M6" s="7"/>
      <c r="N6" s="12"/>
      <c r="O6" s="7"/>
      <c r="P6" s="7"/>
      <c r="Q6" s="7"/>
      <c r="R6" s="10"/>
      <c r="S6" s="3">
        <f t="shared" si="1"/>
        <v>0</v>
      </c>
      <c r="T6" s="3">
        <f t="shared" si="2"/>
        <v>0</v>
      </c>
      <c r="U6" s="11">
        <f t="shared" si="3"/>
        <v>0</v>
      </c>
      <c r="V6" s="3">
        <f t="shared" si="4"/>
        <v>0</v>
      </c>
      <c r="W6" s="3">
        <f t="shared" si="5"/>
        <v>0</v>
      </c>
      <c r="X6" s="3">
        <f t="shared" si="6"/>
        <v>25.25</v>
      </c>
      <c r="Y6" s="13" t="s">
        <v>50</v>
      </c>
    </row>
    <row r="7" spans="1:25" s="14" customFormat="1" ht="30" customHeight="1" x14ac:dyDescent="0.25">
      <c r="A7" s="16">
        <v>5</v>
      </c>
      <c r="B7" s="7">
        <v>707677</v>
      </c>
      <c r="C7" s="12" t="s">
        <v>32</v>
      </c>
      <c r="D7" s="7" t="s">
        <v>33</v>
      </c>
      <c r="E7" s="7" t="s">
        <v>34</v>
      </c>
      <c r="F7" s="7">
        <v>24</v>
      </c>
      <c r="G7" s="7">
        <v>9</v>
      </c>
      <c r="H7" s="7">
        <v>5</v>
      </c>
      <c r="I7" s="17">
        <v>5.5</v>
      </c>
      <c r="J7" s="11">
        <f t="shared" si="0"/>
        <v>19.5</v>
      </c>
      <c r="K7" s="7">
        <v>4</v>
      </c>
      <c r="L7" s="12" t="s">
        <v>23</v>
      </c>
      <c r="M7" s="7"/>
      <c r="N7" s="12"/>
      <c r="O7" s="7"/>
      <c r="P7" s="7"/>
      <c r="Q7" s="7"/>
      <c r="R7" s="12"/>
      <c r="S7" s="3">
        <f t="shared" si="1"/>
        <v>23.5</v>
      </c>
      <c r="T7" s="3">
        <f t="shared" si="2"/>
        <v>0</v>
      </c>
      <c r="U7" s="3">
        <f t="shared" si="3"/>
        <v>0</v>
      </c>
      <c r="V7" s="3">
        <f t="shared" si="4"/>
        <v>0</v>
      </c>
      <c r="W7" s="3">
        <f t="shared" si="5"/>
        <v>0</v>
      </c>
      <c r="X7" s="3">
        <f t="shared" si="6"/>
        <v>23.5</v>
      </c>
      <c r="Y7" s="9" t="s">
        <v>47</v>
      </c>
    </row>
    <row r="8" spans="1:25" s="14" customFormat="1" ht="30" customHeight="1" x14ac:dyDescent="0.25">
      <c r="A8" s="16">
        <v>6</v>
      </c>
      <c r="B8" s="7">
        <v>708353</v>
      </c>
      <c r="C8" s="12" t="s">
        <v>29</v>
      </c>
      <c r="D8" s="7" t="s">
        <v>30</v>
      </c>
      <c r="E8" s="7" t="s">
        <v>31</v>
      </c>
      <c r="F8" s="7">
        <v>24</v>
      </c>
      <c r="G8" s="7">
        <v>9</v>
      </c>
      <c r="H8" s="7"/>
      <c r="I8" s="17">
        <v>8.83</v>
      </c>
      <c r="J8" s="11">
        <f t="shared" si="0"/>
        <v>17.829999999999998</v>
      </c>
      <c r="K8" s="7"/>
      <c r="L8" s="12"/>
      <c r="M8" s="7"/>
      <c r="N8" s="12"/>
      <c r="O8" s="7"/>
      <c r="P8" s="7"/>
      <c r="Q8" s="7"/>
      <c r="R8" s="8"/>
      <c r="S8" s="3">
        <f t="shared" si="1"/>
        <v>0</v>
      </c>
      <c r="T8" s="3">
        <f t="shared" si="2"/>
        <v>0</v>
      </c>
      <c r="U8" s="3">
        <f t="shared" si="3"/>
        <v>0</v>
      </c>
      <c r="V8" s="3">
        <f t="shared" si="4"/>
        <v>0</v>
      </c>
      <c r="W8" s="3">
        <f t="shared" si="5"/>
        <v>0</v>
      </c>
      <c r="X8" s="3">
        <f t="shared" si="6"/>
        <v>17.829999999999998</v>
      </c>
      <c r="Y8" s="9" t="s">
        <v>51</v>
      </c>
    </row>
    <row r="9" spans="1:25" ht="30" customHeight="1" x14ac:dyDescent="0.25">
      <c r="A9" s="16">
        <v>7</v>
      </c>
      <c r="B9" s="12">
        <v>707548</v>
      </c>
      <c r="C9" s="12" t="s">
        <v>42</v>
      </c>
      <c r="D9" s="7" t="s">
        <v>43</v>
      </c>
      <c r="E9" s="12" t="s">
        <v>44</v>
      </c>
      <c r="F9" s="12">
        <v>24</v>
      </c>
      <c r="G9" s="15">
        <v>9</v>
      </c>
      <c r="H9" s="12"/>
      <c r="I9" s="18">
        <v>8.58</v>
      </c>
      <c r="J9" s="11">
        <f t="shared" si="0"/>
        <v>17.579999999999998</v>
      </c>
      <c r="K9" s="7"/>
      <c r="L9" s="12"/>
      <c r="M9" s="7"/>
      <c r="N9" s="12"/>
      <c r="O9" s="15"/>
      <c r="P9" s="15"/>
      <c r="Q9" s="15"/>
      <c r="R9" s="10"/>
      <c r="S9" s="3">
        <f t="shared" si="1"/>
        <v>0</v>
      </c>
      <c r="T9" s="3">
        <f t="shared" si="2"/>
        <v>0</v>
      </c>
      <c r="U9" s="3">
        <f t="shared" si="3"/>
        <v>0</v>
      </c>
      <c r="V9" s="3">
        <f t="shared" si="4"/>
        <v>0</v>
      </c>
      <c r="W9" s="3">
        <f t="shared" si="5"/>
        <v>0</v>
      </c>
      <c r="X9" s="3">
        <f t="shared" si="6"/>
        <v>17.579999999999998</v>
      </c>
      <c r="Y9" s="9" t="s">
        <v>52</v>
      </c>
    </row>
  </sheetData>
  <sortState ref="B3:Y9">
    <sortCondition descending="1" ref="X3:X9"/>
  </sortState>
  <mergeCells count="1">
    <mergeCell ref="A1:Y1"/>
  </mergeCells>
  <phoneticPr fontId="7" type="noConversion"/>
  <conditionalFormatting sqref="S3:X9">
    <cfRule type="cellIs" dxfId="0" priority="14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 ΕΑΕ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2021-08-23T14:36:10Z</dcterms:modified>
</cp:coreProperties>
</file>