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F8AD5B68-245A-4AD8-BB62-2073DDAAF5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Ε60 ΕΑΕ " sheetId="12" r:id="rId1"/>
  </sheets>
  <definedNames>
    <definedName name="_xlnm._FilterDatabase" localSheetId="0" hidden="1">'ΠΕ60 ΕΑΕ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2" l="1"/>
  <c r="S4" i="12"/>
  <c r="T4" i="12"/>
  <c r="U4" i="12"/>
  <c r="S5" i="12"/>
  <c r="T5" i="12"/>
  <c r="U5" i="12"/>
  <c r="Q5" i="12"/>
  <c r="Q4" i="12"/>
  <c r="H4" i="12"/>
  <c r="V4" i="12" s="1"/>
  <c r="H5" i="12"/>
  <c r="R5" i="12" s="1"/>
  <c r="V5" i="12" l="1"/>
  <c r="U3" i="12" l="1"/>
  <c r="T3" i="12"/>
  <c r="S3" i="12"/>
  <c r="H3" i="12"/>
  <c r="R3" i="12" s="1"/>
  <c r="Q3" i="12" l="1"/>
  <c r="V3" i="12"/>
</calcChain>
</file>

<file path=xl/sharedStrings.xml><?xml version="1.0" encoding="utf-8"?>
<sst xmlns="http://schemas.openxmlformats.org/spreadsheetml/2006/main" count="35" uniqueCount="35">
  <si>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</si>
  <si>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</si>
  <si>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</si>
  <si>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</si>
  <si>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</si>
  <si>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</si>
  <si>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</si>
  <si>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</si>
  <si>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</si>
  <si>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</si>
  <si>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</si>
  <si>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</si>
  <si>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</si>
  <si>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</si>
  <si>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</si>
  <si>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</si>
  <si>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</si>
  <si>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</si>
  <si>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</si>
  <si>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ΜΑΧ</t>
  </si>
  <si>
    <t>ΣΥΝΟΛΟ ΔΗΜΟΣ ΣΕΡΒΙΩΝ</t>
  </si>
  <si>
    <t>ΣΥΝΟΛΟ ΔΗΜΟΣ ΒΕΛΒΕΝΤΟΥ</t>
  </si>
  <si>
    <t xml:space="preserve">Κίλη Αναστασία </t>
  </si>
  <si>
    <t>ΕΟΡΔΑΙΑΣ</t>
  </si>
  <si>
    <t>Αποστόλου Σουλτάνα</t>
  </si>
  <si>
    <t>ΚΟΖΑΝΗΣ</t>
  </si>
  <si>
    <t xml:space="preserve">Καραποναρλίδου Μελπομένη </t>
  </si>
  <si>
    <t xml:space="preserve">ΤΕ ΝΓ Περδίκκα </t>
  </si>
  <si>
    <t xml:space="preserve">Τροποποιήσεις  τοποθετήσεων εκπαιδευτικών κλάδου ΠΕ60 ΕΑΕ   </t>
  </si>
  <si>
    <t>ΤΕ ΝΓ ΠΕΡΔΙΚΚΑ</t>
  </si>
  <si>
    <t xml:space="preserve">15ο ΝΓ Κοζάνης
(ΝΓ Ειδικό Κοζάνης )
</t>
  </si>
  <si>
    <t>ΤΕ 19ο ΝΓ ΚΟΖΑΝΗΣ</t>
  </si>
  <si>
    <t xml:space="preserve">ΝΓ ΕΙΔΙΚΟ ΚΟΖΑΝΗΣ </t>
  </si>
  <si>
    <t>ΤΟΠΟΘΕΤΗΣΗ ΑΠΌ 18/9/20232</t>
  </si>
  <si>
    <t xml:space="preserve">ΠΥΣΠΕ Κέρκυρας 
ΝΓ ΤΕ 19ο  Κοζάνης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</si>
</sst>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1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 xr:uid="{00000000-0005-0000-0000-000001000000}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="80" zoomScaleNormal="80" workbookViewId="0">
      <pane xSplit="3" ySplit="1" topLeftCell="D2" activePane="bottomRight" state="frozen"/>
      <selection activeCell="G33" sqref="G33"/>
      <selection pane="topRight" activeCell="G33" sqref="G33"/>
      <selection pane="bottomLeft" activeCell="G33" sqref="G33"/>
      <selection pane="bottomRight" sqref="A1:W1"/>
    </sheetView>
  </sheetViews>
  <sheetFormatPr defaultRowHeight="12.75" x14ac:dyDescent="0.25"/>
  <cols>
    <col min="1" max="1" width="3.42578125" style="2" customWidth="1"/>
    <col min="2" max="2" width="7.7109375" style="1" bestFit="1" customWidth="1"/>
    <col min="3" max="3" width="18.28515625" style="1" customWidth="1"/>
    <col min="4" max="4" width="17.42578125" style="1" customWidth="1"/>
    <col min="5" max="5" width="4.5703125" style="1" customWidth="1"/>
    <col min="6" max="6" width="6.7109375" style="1" hidden="1" customWidth="1"/>
    <col min="7" max="7" width="6.5703125" style="1" customWidth="1"/>
    <col min="8" max="8" width="7.42578125" style="1" customWidth="1"/>
    <col min="9" max="9" width="4.42578125" style="1" customWidth="1"/>
    <col min="10" max="10" width="8.85546875" style="1" customWidth="1"/>
    <col min="11" max="11" width="4.5703125" style="1" hidden="1" customWidth="1"/>
    <col min="12" max="12" width="8.42578125" style="1" hidden="1" customWidth="1"/>
    <col min="13" max="13" width="3.7109375" style="1" hidden="1" customWidth="1"/>
    <col min="14" max="14" width="5" style="1" hidden="1" customWidth="1"/>
    <col min="15" max="15" width="3.85546875" style="1" hidden="1" customWidth="1"/>
    <col min="16" max="16" width="9.85546875" style="1" hidden="1" customWidth="1"/>
    <col min="17" max="17" width="6.28515625" style="1" customWidth="1"/>
    <col min="18" max="18" width="6.85546875" style="1" customWidth="1"/>
    <col min="19" max="20" width="6.5703125" style="1" hidden="1" customWidth="1"/>
    <col min="21" max="21" width="8.28515625" style="1" hidden="1" customWidth="1"/>
    <col min="22" max="22" width="9.85546875" style="1" customWidth="1"/>
    <col min="23" max="23" width="25.85546875" style="1" customWidth="1"/>
    <col min="24" max="16384" width="9.140625" style="1"/>
  </cols>
  <sheetData>
    <row r="1" spans="1:23" ht="35.25" customHeight="1" x14ac:dyDescent="0.2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71.75" customHeight="1" x14ac:dyDescent="0.25">
      <c r="A2" s="3" t="s">
        <v>9</v>
      </c>
      <c r="B2" s="4" t="s">
        <v>1</v>
      </c>
      <c r="C2" s="4" t="s">
        <v>0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2</v>
      </c>
      <c r="J2" s="4" t="s">
        <v>3</v>
      </c>
      <c r="K2" s="4" t="s">
        <v>4</v>
      </c>
      <c r="L2" s="4" t="s">
        <v>5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8</v>
      </c>
      <c r="R2" s="4" t="s">
        <v>7</v>
      </c>
      <c r="S2" s="3" t="s">
        <v>6</v>
      </c>
      <c r="T2" s="3" t="s">
        <v>20</v>
      </c>
      <c r="U2" s="3" t="s">
        <v>21</v>
      </c>
      <c r="V2" s="3" t="s">
        <v>19</v>
      </c>
      <c r="W2" s="5" t="s">
        <v>33</v>
      </c>
    </row>
    <row r="3" spans="1:23" ht="53.25" customHeight="1" x14ac:dyDescent="0.25">
      <c r="A3" s="14">
        <v>1</v>
      </c>
      <c r="B3" s="11">
        <v>714580</v>
      </c>
      <c r="C3" s="11" t="s">
        <v>22</v>
      </c>
      <c r="D3" s="11" t="s">
        <v>34</v>
      </c>
      <c r="E3" s="11">
        <v>15</v>
      </c>
      <c r="F3" s="11"/>
      <c r="G3" s="11">
        <v>7.1669999999999998</v>
      </c>
      <c r="H3" s="10">
        <f>SUM(E3:G3)</f>
        <v>22.167000000000002</v>
      </c>
      <c r="I3" s="11">
        <v>4</v>
      </c>
      <c r="J3" s="11" t="s">
        <v>23</v>
      </c>
      <c r="K3" s="11"/>
      <c r="L3" s="11"/>
      <c r="M3" s="11"/>
      <c r="N3" s="11"/>
      <c r="O3" s="11"/>
      <c r="P3" s="12"/>
      <c r="Q3" s="13">
        <f xml:space="preserve"> IF(AND(J3 = "ΕΟΡΔΑΙΑΣ",L3 = "ΕΟΡΔΑΙΑΣ"), SUM(H3,I3,K3),  IF(J3 = "ΕΟΡΔΑΙΑΣ", SUM(H3,I3), 0) + IF(L3 = "ΕΟΡΔΑΙΑΣ", SUM(H3,K3),0)) + IF(N3 = "ΕΟΡΔΑΙΑΣ", M3, 0)  + IF(P3 = "ΕΟΡΔΑΙΑΣ", O3, 0)</f>
        <v>26.167000000000002</v>
      </c>
      <c r="R3" s="13">
        <f xml:space="preserve"> IF(AND(J3 = "ΚΟΖΑΝΗΣ",L3 = "ΚΟΖΑΝΗΣ"), SUM(H3,I3,K3),  IF(J3 = "ΚΟΖΑΝΗΣ", SUM(H3,I3), 0) + IF(L3 = "ΚΟΖΑΝΗΣ", SUM(H3,K3),0)) + IF(N3 = "ΚΟΖΑΝΗΣ", M3, 0)  + IF(P3 = "ΚΟΖΑΝΗΣ", O3, 0)</f>
        <v>0</v>
      </c>
      <c r="S3" s="13">
        <f xml:space="preserve"> IF(AND(J3 = "ΒΟΙΟΥ",L3 = "ΒΟΙΟΥ"), SUM(H3,I3,K3),  IF(J3 = "ΒΟΙΟΥ", SUM(H3,I3), 0) + IF(L3 = "ΒΟΙΟΥ", SUM(H3,K3),0)) + IF(N3 = "ΒΟΙΟΥ", M3, 0)  + IF(P3 = "ΒΟΙΟΥ", O3, 0)</f>
        <v>0</v>
      </c>
      <c r="T3" s="13">
        <f xml:space="preserve"> IF(AND($J3 = "ΣΕΡΒΙΩΝ",$L3 = "ΣΕΡΒΙΩΝ"), SUM($H3,$I3,$K3),  IF($J3 = "ΣΕΡΒΙΩΝ", SUM($H3,$I3), 0) + IF($L3 = "ΣΕΡΒΙΩΝ", SUM($H3,$K3),0)) + IF($N3 = "ΣΕΡΒΙΩΝ", $M3, 0)  + IF($P3 = "ΣΕΡΒΙΩΝ", $O3, 0)</f>
        <v>0</v>
      </c>
      <c r="U3" s="13">
        <f xml:space="preserve"> IF(AND($J3 = "ΒΕΛΒΕΝΤΟΥ",$L3 = "ΒΕΛΒΕΝΤΟΥ"), SUM($H3,$I3,$K3),  IF($J3 = "ΒΕΛΒΕΝΤΟΥ", SUM($H3,$I3), 0) + IF($L3 = "ΒΕΛΒΕΝΤΟΥ", SUM($H3,$K3),0)) + IF($N3 = "ΒΕΛΒΕΝΤΟΥ", $M3, 0)  + IF($P3 = "ΒΕΛΒΕΝΤΟΥ", $O3, 0)</f>
        <v>0</v>
      </c>
      <c r="V3" s="13">
        <f>H3+I3+K3+M3</f>
        <v>26.167000000000002</v>
      </c>
      <c r="W3" s="11" t="s">
        <v>29</v>
      </c>
    </row>
    <row r="4" spans="1:23" ht="50.25" customHeight="1" x14ac:dyDescent="0.25">
      <c r="A4" s="6">
        <v>2</v>
      </c>
      <c r="B4" s="7">
        <v>707364</v>
      </c>
      <c r="C4" s="8" t="s">
        <v>24</v>
      </c>
      <c r="D4" s="8" t="s">
        <v>30</v>
      </c>
      <c r="E4" s="7">
        <v>15</v>
      </c>
      <c r="F4" s="7"/>
      <c r="G4" s="7">
        <v>8.25</v>
      </c>
      <c r="H4" s="10">
        <f>SUM(E4:G4)</f>
        <v>23.25</v>
      </c>
      <c r="I4" s="11"/>
      <c r="J4" s="11"/>
      <c r="K4" s="11"/>
      <c r="L4" s="11"/>
      <c r="M4" s="11"/>
      <c r="N4" s="11"/>
      <c r="O4" s="11"/>
      <c r="P4" s="12"/>
      <c r="Q4" s="13">
        <f xml:space="preserve"> IF(AND(J4 = "ΕΟΡΔΑΙΑΣ",L4 = "ΕΟΡΔΑΙΑΣ"), SUM(H4,I4,K4),  IF(J4 = "ΕΟΡΔΑΙΑΣ", SUM(H4,I4), 0) + IF(L4 = "ΕΟΡΔΑΙΑΣ", SUM(H4,K4),0)) + IF(N4 = "ΕΟΡΔΑΙΑΣ", M4, 0)  + IF(P4 = "ΕΟΡΔΑΙΑΣ", O4, 0)</f>
        <v>0</v>
      </c>
      <c r="R4" s="13">
        <f xml:space="preserve"> IF(AND(J4 = "ΚΟΖΑΝΗΣ",L4 = "ΚΟΖΑΝΗΣ"), SUM(H4,I4,K4),  IF(J4 = "ΚΟΖΑΝΗΣ", SUM(H4,I4), 0) + IF(L4 = "ΚΟΖΑΝΗΣ", SUM(H4,K4),0)) + IF(N4 = "ΚΟΖΑΝΗΣ", M4, 0)  + IF(P4 = "ΚΟΖΑΝΗΣ", O4, 0)</f>
        <v>0</v>
      </c>
      <c r="S4" s="13">
        <f xml:space="preserve"> IF(AND(J4 = "ΒΟΙΟΥ",L4 = "ΒΟΙΟΥ"), SUM(H4,I4,K4),  IF(J4 = "ΒΟΙΟΥ", SUM(H4,I4), 0) + IF(L4 = "ΒΟΙΟΥ", SUM(H4,K4),0)) + IF(N4 = "ΒΟΙΟΥ", M4, 0)  + IF(P4 = "ΒΟΙΟΥ", O4, 0)</f>
        <v>0</v>
      </c>
      <c r="T4" s="13">
        <f xml:space="preserve"> IF(AND($J4 = "ΣΕΡΒΙΩΝ",$L4 = "ΣΕΡΒΙΩΝ"), SUM($H4,$I4,$K4),  IF($J4 = "ΣΕΡΒΙΩΝ", SUM($H4,$I4), 0) + IF($L4 = "ΣΕΡΒΙΩΝ", SUM($H4,$K4),0)) + IF($N4 = "ΣΕΡΒΙΩΝ", $M4, 0)  + IF($P4 = "ΣΕΡΒΙΩΝ", $O4, 0)</f>
        <v>0</v>
      </c>
      <c r="U4" s="13">
        <f xml:space="preserve"> IF(AND($J4 = "ΒΕΛΒΕΝΤΟΥ",$L4 = "ΒΕΛΒΕΝΤΟΥ"), SUM($H4,$I4,$K4),  IF($J4 = "ΒΕΛΒΕΝΤΟΥ", SUM($H4,$I4), 0) + IF($L4 = "ΒΕΛΒΕΝΤΟΥ", SUM($H4,$K4),0)) + IF($N4 = "ΒΕΛΒΕΝΤΟΥ", $M4, 0)  + IF($P4 = "ΒΕΛΒΕΝΤΟΥ", $O4, 0)</f>
        <v>0</v>
      </c>
      <c r="V4" s="13">
        <f>H4+I4+K4+M4</f>
        <v>23.25</v>
      </c>
      <c r="W4" s="7" t="s">
        <v>31</v>
      </c>
    </row>
    <row r="5" spans="1:23" ht="60.75" customHeight="1" x14ac:dyDescent="0.25">
      <c r="A5" s="6">
        <v>3</v>
      </c>
      <c r="B5" s="7">
        <v>722115</v>
      </c>
      <c r="C5" s="8" t="s">
        <v>26</v>
      </c>
      <c r="D5" s="8" t="s">
        <v>27</v>
      </c>
      <c r="E5" s="7"/>
      <c r="F5" s="7"/>
      <c r="G5" s="9">
        <v>5.5</v>
      </c>
      <c r="H5" s="10">
        <f>SUM(E5:G5)</f>
        <v>5.5</v>
      </c>
      <c r="I5" s="11">
        <v>4</v>
      </c>
      <c r="J5" s="11" t="s">
        <v>25</v>
      </c>
      <c r="K5" s="11"/>
      <c r="L5" s="11"/>
      <c r="M5" s="11"/>
      <c r="N5" s="11"/>
      <c r="O5" s="11"/>
      <c r="P5" s="12"/>
      <c r="Q5" s="13">
        <f xml:space="preserve"> IF(AND(J5 = "ΕΟΡΔΑΙΑΣ",L5 = "ΕΟΡΔΑΙΑΣ"), SUM(H5,I5,K5),  IF(J5 = "ΕΟΡΔΑΙΑΣ", SUM(H5,I5), 0) + IF(L5 = "ΕΟΡΔΑΙΑΣ", SUM(H5,K5),0)) + IF(N5 = "ΕΟΡΔΑΙΑΣ", M5, 0)  + IF(P5 = "ΕΟΡΔΑΙΑΣ", O5, 0)</f>
        <v>0</v>
      </c>
      <c r="R5" s="13">
        <f xml:space="preserve"> IF(AND(J5 = "ΚΟΖΑΝΗΣ",L5 = "ΚΟΖΑΝΗΣ"), SUM(H5,I5,K5),  IF(J5 = "ΚΟΖΑΝΗΣ", SUM(H5,I5), 0) + IF(L5 = "ΚΟΖΑΝΗΣ", SUM(H5,K5),0)) + IF(N5 = "ΚΟΖΑΝΗΣ", M5, 0)  + IF(P5 = "ΚΟΖΑΝΗΣ", O5, 0)</f>
        <v>9.5</v>
      </c>
      <c r="S5" s="13">
        <f xml:space="preserve"> IF(AND(J5 = "ΒΟΙΟΥ",L5 = "ΒΟΙΟΥ"), SUM(H5,I5,K5),  IF(J5 = "ΒΟΙΟΥ", SUM(H5,I5), 0) + IF(L5 = "ΒΟΙΟΥ", SUM(H5,K5),0)) + IF(N5 = "ΒΟΙΟΥ", M5, 0)  + IF(P5 = "ΒΟΙΟΥ", O5, 0)</f>
        <v>0</v>
      </c>
      <c r="T5" s="13">
        <f xml:space="preserve"> IF(AND($J5 = "ΣΕΡΒΙΩΝ",$L5 = "ΣΕΡΒΙΩΝ"), SUM($H5,$I5,$K5),  IF($J5 = "ΣΕΡΒΙΩΝ", SUM($H5,$I5), 0) + IF($L5 = "ΣΕΡΒΙΩΝ", SUM($H5,$K5),0)) + IF($N5 = "ΣΕΡΒΙΩΝ", $M5, 0)  + IF($P5 = "ΣΕΡΒΙΩΝ", $O5, 0)</f>
        <v>0</v>
      </c>
      <c r="U5" s="13">
        <f xml:space="preserve"> IF(AND($J5 = "ΒΕΛΒΕΝΤΟΥ",$L5 = "ΒΕΛΒΕΝΤΟΥ"), SUM($H5,$I5,$K5),  IF($J5 = "ΒΕΛΒΕΝΤΟΥ", SUM($H5,$I5), 0) + IF($L5 = "ΒΕΛΒΕΝΤΟΥ", SUM($H5,$K5),0)) + IF($N5 = "ΒΕΛΒΕΝΤΟΥ", $M5, 0)  + IF($P5 = "ΒΕΛΒΕΝΤΟΥ", $O5, 0)</f>
        <v>0</v>
      </c>
      <c r="V5" s="13">
        <f>H5+I5+K5+M5</f>
        <v>9.5</v>
      </c>
      <c r="W5" s="7" t="s">
        <v>32</v>
      </c>
    </row>
  </sheetData>
  <sortState xmlns:xlrd2="http://schemas.microsoft.com/office/spreadsheetml/2017/richdata2" ref="A3:W5">
    <sortCondition descending="1" ref="V3:V5"/>
  </sortState>
  <mergeCells count="1">
    <mergeCell ref="A1:W1"/>
  </mergeCells>
  <phoneticPr fontId="4" type="noConversion"/>
  <conditionalFormatting sqref="Q3:V5">
    <cfRule type="cellIs" dxfId="0" priority="1" stopIfTrue="1" operator="equal">
      <formula>0</formula>
    </cfRule>
  </conditionalFormatting>
  <pageMargins left="0.2" right="0.2" top="0.4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ΕΑΕ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2023-09-15T09:01:34Z</dcterms:modified>
</cp:coreProperties>
</file>