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32255F58-0D8C-4930-A4BB-2A55589876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ΠΕ60 " sheetId="12" r:id="rId1"/>
  </sheets>
  <definedNames>
    <definedName name="_xlnm._FilterDatabase" localSheetId="0" hidden="1">'ΠΕ60 '!$A$2:$V$5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2" l="1"/>
  <c r="T9" i="12"/>
  <c r="S9" i="12"/>
  <c r="Q9" i="12"/>
  <c r="H9" i="12"/>
  <c r="V9" i="12" s="1"/>
  <c r="H3" i="12"/>
  <c r="V3" i="12" s="1"/>
  <c r="Q3" i="12"/>
  <c r="S3" i="12"/>
  <c r="T3" i="12"/>
  <c r="U3" i="12"/>
  <c r="R3" i="12" l="1"/>
  <c r="R9" i="12"/>
  <c r="Q7" i="12"/>
  <c r="R7" i="12"/>
  <c r="S7" i="12"/>
  <c r="T7" i="12"/>
  <c r="U7" i="12"/>
  <c r="H7" i="12"/>
  <c r="V7" i="12" s="1"/>
  <c r="Q5" i="12" l="1"/>
  <c r="S5" i="12"/>
  <c r="T5" i="12"/>
  <c r="U5" i="12"/>
  <c r="Q8" i="12"/>
  <c r="R8" i="12"/>
  <c r="S8" i="12"/>
  <c r="T8" i="12"/>
  <c r="U8" i="12"/>
  <c r="H5" i="12"/>
  <c r="V5" i="12" s="1"/>
  <c r="H8" i="12"/>
  <c r="V8" i="12" s="1"/>
  <c r="H12" i="12"/>
  <c r="V12" i="12" s="1"/>
  <c r="Q12" i="12"/>
  <c r="R12" i="12"/>
  <c r="S12" i="12"/>
  <c r="T12" i="12"/>
  <c r="U12" i="12"/>
  <c r="R5" i="12" l="1"/>
  <c r="H10" i="12"/>
  <c r="Q10" i="12"/>
  <c r="S10" i="12"/>
  <c r="T10" i="12"/>
  <c r="U10" i="12"/>
  <c r="H11" i="12"/>
  <c r="V11" i="12" s="1"/>
  <c r="Q11" i="12"/>
  <c r="R11" i="12"/>
  <c r="S11" i="12"/>
  <c r="T11" i="12"/>
  <c r="U11" i="12"/>
  <c r="R10" i="12" l="1"/>
  <c r="V10" i="12"/>
  <c r="H6" i="12"/>
  <c r="V6" i="12" s="1"/>
  <c r="Q4" i="12"/>
  <c r="R4" i="12"/>
  <c r="T4" i="12"/>
  <c r="U4" i="12"/>
  <c r="H4" i="12"/>
  <c r="V4" i="12" s="1"/>
  <c r="Q6" i="12"/>
  <c r="S6" i="12"/>
  <c r="T6" i="12"/>
  <c r="U6" i="12"/>
  <c r="R6" i="12" l="1"/>
  <c r="S4" i="12"/>
</calcChain>
</file>

<file path=xl/sharedStrings.xml><?xml version="1.0" encoding="utf-8"?>
<sst xmlns="http://schemas.openxmlformats.org/spreadsheetml/2006/main" count="61" uniqueCount="52">
  <si>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</si>
  <si>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</si>
  <si>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</si>
  <si>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</si>
  <si>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</si>
  <si>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</si>
  <si>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</si>
  <si>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</si>
  <si>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</si>
  <si>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</si>
  <si>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</si>
  <si>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</si>
  <si>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</si>
  <si>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</si>
  <si>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</si>
  <si>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</si>
  <si>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</si>
  <si>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</si>
  <si>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</si>
  <si>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ΚΟΖΑΝΗΣ</t>
  </si>
  <si>
    <t>ΜΑΧ</t>
  </si>
  <si>
    <t>ΣΥΝΟΛΟ ΔΗΜΟΣ ΣΕΡΒΙΩΝ</t>
  </si>
  <si>
    <t>ΣΥΝΟΛΟ ΔΗΜΟΣ ΒΕΛΒΕΝΤΟΥ</t>
  </si>
  <si>
    <t>Σιώμου Νικολέτα</t>
  </si>
  <si>
    <t>ΝΓ 5ο Κοζάνης</t>
  </si>
  <si>
    <t>Βούλγαρη Αθανασία</t>
  </si>
  <si>
    <t>ΝΓ Νεάπολης</t>
  </si>
  <si>
    <t>ΤΟΠΟΘΕΤΗΣΗ</t>
  </si>
  <si>
    <t>ΒΟΙΟΥ</t>
  </si>
  <si>
    <t>Θωμαΐδου Δήμητρα</t>
  </si>
  <si>
    <t>ΝΓ 16ο Κοζάνης</t>
  </si>
  <si>
    <t xml:space="preserve">Αδαλουζίδου Θεοφανή </t>
  </si>
  <si>
    <t xml:space="preserve">Βουρδάνου Παναγιώτα </t>
  </si>
  <si>
    <t>Μπανάτα Άννα Μαρία</t>
  </si>
  <si>
    <t>Μητσακάκη Γεωργία</t>
  </si>
  <si>
    <t>Κτενά Ευθαλία</t>
  </si>
  <si>
    <t>Πετρίδου Θωμαή</t>
  </si>
  <si>
    <t>ΝΓ 17ο Κοζάνης ( 8ο ΝΓ Κοζάνης Υπεράριθμη)</t>
  </si>
  <si>
    <t>ΔΠΕ Κέρκυρας (Τοποθέτηση  ΝΓ 4ο Πτολ/δας)</t>
  </si>
  <si>
    <t>ΝΓ Αιανής(Τοποθέτηση ΝΓ Μεσιανής)</t>
  </si>
  <si>
    <t>ΔΠΕ Καστοριάς ( Τοποθέτηση ΝΓ Γαλατινής)</t>
  </si>
  <si>
    <t>ΔΠΕ Δωδεκανήσου (Τοποθέτηση ΝΓ 18ο Πτολ/δας)</t>
  </si>
  <si>
    <t>ΝΓ Αγ.Χριστοφόρου(Υπεράριθμη ΝΓ Κομνηνών)</t>
  </si>
  <si>
    <t>Παπαθεοδώρου Δανάη</t>
  </si>
  <si>
    <t>ΝΓ Αγ.Δημητρίου</t>
  </si>
  <si>
    <t>ΔΕΝ ΤΟΠΟΘΕΤΕΙΤΑΙ</t>
  </si>
  <si>
    <t>5ο ΝΓ ΚΟΖΑΝΗΣ</t>
  </si>
  <si>
    <t>ΝΓ ΠΡΩΤΟΧΩΡΙΟΥ</t>
  </si>
  <si>
    <t>16 ΝΓ ΚΟΖΑΝΗΣ</t>
  </si>
  <si>
    <t>ΝΓ ΑΚΡΙΝΗΣ</t>
  </si>
  <si>
    <t>ΝΓ ΑΓΙΟΥ ΔΗΜΗΤΡΙΟΥ</t>
  </si>
  <si>
    <t xml:space="preserve">Πράξη 16/04 -09-2023    Επανατοποθέτηση - Αποσπάσεις εκπαιδευτικών κλάδου  ΠΕ60 για το διδακτικό έτος 2023-2024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</si>
</sst>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sz val="9"/>
      <name val="Calibri"/>
      <family val="2"/>
      <charset val="161"/>
    </font>
    <font>
      <b/>
      <sz val="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wrapText="1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 xr:uid="{00000000-0005-0000-0000-000001000000}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zoomScale="90" zoomScaleNormal="90" workbookViewId="0">
      <pane xSplit="3" ySplit="2" topLeftCell="D3" activePane="bottomRight" state="frozen"/>
      <selection activeCell="G33" sqref="G33"/>
      <selection pane="topRight" activeCell="G33" sqref="G33"/>
      <selection pane="bottomLeft" activeCell="G33" sqref="G33"/>
      <selection pane="bottomRight" activeCell="AB5" sqref="AB5"/>
    </sheetView>
  </sheetViews>
  <sheetFormatPr defaultRowHeight="12.75" x14ac:dyDescent="0.25"/>
  <cols>
    <col min="1" max="1" width="3.42578125" style="5" customWidth="1"/>
    <col min="2" max="2" width="6.85546875" style="4" customWidth="1"/>
    <col min="3" max="3" width="22" style="4" customWidth="1"/>
    <col min="4" max="4" width="22.85546875" style="4" customWidth="1"/>
    <col min="5" max="5" width="4.5703125" style="4" customWidth="1"/>
    <col min="6" max="6" width="3.28515625" style="4" customWidth="1"/>
    <col min="7" max="7" width="7.140625" style="4" customWidth="1"/>
    <col min="8" max="8" width="6.28515625" style="4" customWidth="1"/>
    <col min="9" max="9" width="3.28515625" style="4" customWidth="1"/>
    <col min="10" max="10" width="8.42578125" style="4" customWidth="1"/>
    <col min="11" max="11" width="4.5703125" style="4" customWidth="1"/>
    <col min="12" max="12" width="8.42578125" style="4" customWidth="1"/>
    <col min="13" max="13" width="3.7109375" style="4" hidden="1" customWidth="1"/>
    <col min="14" max="14" width="5" style="4" hidden="1" customWidth="1"/>
    <col min="15" max="15" width="3.85546875" style="4" hidden="1" customWidth="1"/>
    <col min="16" max="16" width="9.85546875" style="4" hidden="1" customWidth="1"/>
    <col min="17" max="17" width="8.42578125" style="4" customWidth="1"/>
    <col min="18" max="18" width="8" style="4" customWidth="1"/>
    <col min="19" max="19" width="7.140625" style="4" customWidth="1"/>
    <col min="20" max="20" width="8.5703125" style="4" customWidth="1"/>
    <col min="21" max="21" width="10.140625" style="4" customWidth="1"/>
    <col min="22" max="22" width="8.5703125" style="4" customWidth="1"/>
    <col min="23" max="23" width="23.85546875" style="4" customWidth="1"/>
    <col min="24" max="16384" width="9.140625" style="4"/>
  </cols>
  <sheetData>
    <row r="1" spans="1:23" s="3" customFormat="1" ht="33" customHeight="1" x14ac:dyDescent="0.25">
      <c r="A1" s="15" t="s">
        <v>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27.5" customHeight="1" x14ac:dyDescent="0.25">
      <c r="A2" s="1" t="s">
        <v>9</v>
      </c>
      <c r="B2" s="2" t="s">
        <v>1</v>
      </c>
      <c r="C2" s="2" t="s">
        <v>0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15</v>
      </c>
      <c r="N2" s="2" t="s">
        <v>16</v>
      </c>
      <c r="O2" s="2" t="s">
        <v>17</v>
      </c>
      <c r="P2" s="2" t="s">
        <v>18</v>
      </c>
      <c r="Q2" s="1" t="s">
        <v>8</v>
      </c>
      <c r="R2" s="1" t="s">
        <v>7</v>
      </c>
      <c r="S2" s="1" t="s">
        <v>6</v>
      </c>
      <c r="T2" s="1" t="s">
        <v>21</v>
      </c>
      <c r="U2" s="1" t="s">
        <v>22</v>
      </c>
      <c r="V2" s="1" t="s">
        <v>20</v>
      </c>
      <c r="W2" s="6" t="s">
        <v>27</v>
      </c>
    </row>
    <row r="3" spans="1:23" s="7" customFormat="1" ht="27.75" customHeight="1" x14ac:dyDescent="0.25">
      <c r="A3" s="9">
        <v>1</v>
      </c>
      <c r="B3" s="10">
        <v>598333</v>
      </c>
      <c r="C3" s="10" t="s">
        <v>29</v>
      </c>
      <c r="D3" s="10" t="s">
        <v>30</v>
      </c>
      <c r="E3" s="10">
        <v>9</v>
      </c>
      <c r="F3" s="10"/>
      <c r="G3" s="10">
        <v>27</v>
      </c>
      <c r="H3" s="11">
        <f t="shared" ref="H3:H12" si="0">SUM(E3:G3)</f>
        <v>36</v>
      </c>
      <c r="I3" s="10">
        <v>4</v>
      </c>
      <c r="J3" s="10" t="s">
        <v>19</v>
      </c>
      <c r="K3" s="10">
        <v>10</v>
      </c>
      <c r="L3" s="10" t="s">
        <v>19</v>
      </c>
      <c r="M3" s="10"/>
      <c r="N3" s="10"/>
      <c r="O3" s="10"/>
      <c r="P3" s="12"/>
      <c r="Q3" s="11">
        <f t="shared" ref="Q3:Q12" si="1" xml:space="preserve"> IF(AND(J3 = "ΕΟΡΔΑΙΑΣ",L3 = "ΕΟΡΔΑΙΑΣ"), SUM(H3,I3,K3),  IF(J3 = "ΕΟΡΔΑΙΑΣ", SUM(H3,I3), 0) + IF(L3 = "ΕΟΡΔΑΙΑΣ", SUM(H3,K3),0)) + IF(N3 = "ΕΟΡΔΑΙΑΣ", M3, 0)  + IF(P3 = "ΕΟΡΔΑΙΑΣ", O3, 0)</f>
        <v>0</v>
      </c>
      <c r="R3" s="11">
        <f t="shared" ref="R3:R12" si="2" xml:space="preserve"> IF(AND(J3 = "ΚΟΖΑΝΗΣ",L3 = "ΚΟΖΑΝΗΣ"), SUM(H3,I3,K3),  IF(J3 = "ΚΟΖΑΝΗΣ", SUM(H3,I3), 0) + IF(L3 = "ΚΟΖΑΝΗΣ", SUM(H3,K3),0)) + IF(N3 = "ΚΟΖΑΝΗΣ", M3, 0)  + IF(P3 = "ΚΟΖΑΝΗΣ", O3, 0)</f>
        <v>50</v>
      </c>
      <c r="S3" s="11">
        <f t="shared" ref="S3:S12" si="3" xml:space="preserve"> IF(AND(J3 = "ΒΟΙΟΥ",L3 = "ΒΟΙΟΥ"), SUM(H3,I3,K3),  IF(J3 = "ΒΟΙΟΥ", SUM(H3,I3), 0) + IF(L3 = "ΒΟΙΟΥ", SUM(H3,K3),0)) + IF(N3 = "ΒΟΙΟΥ", M3, 0)  + IF(P3 = "ΒΟΙΟΥ", O3, 0)</f>
        <v>0</v>
      </c>
      <c r="T3" s="11">
        <f t="shared" ref="T3:T12" si="4" xml:space="preserve"> IF(AND($J3 = "ΣΕΡΒΙΩΝ",$L3 = "ΣΕΡΒΙΩΝ"), SUM($H3,$I3,$K3),  IF($J3 = "ΣΕΡΒΙΩΝ", SUM($H3,$I3), 0) + IF($L3 = "ΣΕΡΒΙΩΝ", SUM($H3,$K3),0)) + IF($N3 = "ΣΕΡΒΙΩΝ", $M3, 0)  + IF($P3 = "ΣΕΡΒΙΩΝ", $O3, 0)</f>
        <v>0</v>
      </c>
      <c r="U3" s="11">
        <f t="shared" ref="U3:U12" si="5" xml:space="preserve"> IF(AND($J3 = "ΒΕΛΒΕΝΤΟΥ",$L3 = "ΒΕΛΒΕΝΤΟΥ"), SUM($H3,$I3,$K3),  IF($J3 = "ΒΕΛΒΕΝΤΟΥ", SUM($H3,$I3), 0) + IF($L3 = "ΒΕΛΒΕΝΤΟΥ", SUM($H3,$K3),0)) + IF($N3 = "ΒΕΛΒΕΝΤΟΥ", $M3, 0)  + IF($P3 = "ΒΕΛΒΕΝΤΟΥ", $O3, 0)</f>
        <v>0</v>
      </c>
      <c r="V3" s="11">
        <f t="shared" ref="V3:V12" si="6">H3+I3+K3+M3</f>
        <v>50</v>
      </c>
      <c r="W3" s="10" t="s">
        <v>46</v>
      </c>
    </row>
    <row r="4" spans="1:23" s="7" customFormat="1" ht="27.75" customHeight="1" x14ac:dyDescent="0.25">
      <c r="A4" s="9">
        <v>2</v>
      </c>
      <c r="B4" s="13">
        <v>619086</v>
      </c>
      <c r="C4" s="10" t="s">
        <v>25</v>
      </c>
      <c r="D4" s="13" t="s">
        <v>26</v>
      </c>
      <c r="E4" s="13">
        <v>4</v>
      </c>
      <c r="F4" s="13"/>
      <c r="G4" s="13">
        <v>20</v>
      </c>
      <c r="H4" s="14">
        <f t="shared" si="0"/>
        <v>24</v>
      </c>
      <c r="I4" s="13">
        <v>4</v>
      </c>
      <c r="J4" s="10" t="s">
        <v>28</v>
      </c>
      <c r="K4" s="13"/>
      <c r="L4" s="10"/>
      <c r="M4" s="13"/>
      <c r="N4" s="13"/>
      <c r="O4" s="13"/>
      <c r="P4" s="10"/>
      <c r="Q4" s="11">
        <f t="shared" si="1"/>
        <v>0</v>
      </c>
      <c r="R4" s="11">
        <f t="shared" si="2"/>
        <v>0</v>
      </c>
      <c r="S4" s="11">
        <f t="shared" si="3"/>
        <v>28</v>
      </c>
      <c r="T4" s="11">
        <f t="shared" si="4"/>
        <v>0</v>
      </c>
      <c r="U4" s="11">
        <f t="shared" si="5"/>
        <v>0</v>
      </c>
      <c r="V4" s="11">
        <f t="shared" si="6"/>
        <v>28</v>
      </c>
      <c r="W4" s="10" t="s">
        <v>45</v>
      </c>
    </row>
    <row r="5" spans="1:23" s="8" customFormat="1" ht="30.75" customHeight="1" x14ac:dyDescent="0.25">
      <c r="A5" s="9">
        <v>3</v>
      </c>
      <c r="B5" s="10">
        <v>622194</v>
      </c>
      <c r="C5" s="10" t="s">
        <v>34</v>
      </c>
      <c r="D5" s="10" t="s">
        <v>37</v>
      </c>
      <c r="E5" s="10">
        <v>4</v>
      </c>
      <c r="F5" s="10"/>
      <c r="G5" s="10">
        <v>19.63</v>
      </c>
      <c r="H5" s="11">
        <f t="shared" si="0"/>
        <v>23.63</v>
      </c>
      <c r="I5" s="10">
        <v>4</v>
      </c>
      <c r="J5" s="10" t="s">
        <v>19</v>
      </c>
      <c r="K5" s="10"/>
      <c r="L5" s="10"/>
      <c r="M5" s="10"/>
      <c r="N5" s="10"/>
      <c r="O5" s="10"/>
      <c r="P5" s="12"/>
      <c r="Q5" s="11">
        <f t="shared" si="1"/>
        <v>0</v>
      </c>
      <c r="R5" s="11">
        <f t="shared" si="2"/>
        <v>27.63</v>
      </c>
      <c r="S5" s="11">
        <f t="shared" si="3"/>
        <v>0</v>
      </c>
      <c r="T5" s="11">
        <f t="shared" si="4"/>
        <v>0</v>
      </c>
      <c r="U5" s="11">
        <f t="shared" si="5"/>
        <v>0</v>
      </c>
      <c r="V5" s="11">
        <f t="shared" si="6"/>
        <v>27.63</v>
      </c>
      <c r="W5" s="10" t="s">
        <v>45</v>
      </c>
    </row>
    <row r="6" spans="1:23" s="7" customFormat="1" ht="36.75" customHeight="1" x14ac:dyDescent="0.25">
      <c r="A6" s="9">
        <v>4</v>
      </c>
      <c r="B6" s="10">
        <v>622203</v>
      </c>
      <c r="C6" s="10" t="s">
        <v>23</v>
      </c>
      <c r="D6" s="10" t="s">
        <v>24</v>
      </c>
      <c r="E6" s="10"/>
      <c r="F6" s="10"/>
      <c r="G6" s="10">
        <v>19.5</v>
      </c>
      <c r="H6" s="11">
        <f t="shared" si="0"/>
        <v>19.5</v>
      </c>
      <c r="I6" s="10">
        <v>4</v>
      </c>
      <c r="J6" s="10" t="s">
        <v>19</v>
      </c>
      <c r="K6" s="10"/>
      <c r="L6" s="10"/>
      <c r="M6" s="10"/>
      <c r="N6" s="10"/>
      <c r="O6" s="10"/>
      <c r="P6" s="10"/>
      <c r="Q6" s="11">
        <f t="shared" si="1"/>
        <v>0</v>
      </c>
      <c r="R6" s="11">
        <f t="shared" si="2"/>
        <v>23.5</v>
      </c>
      <c r="S6" s="11">
        <f t="shared" si="3"/>
        <v>0</v>
      </c>
      <c r="T6" s="11">
        <f t="shared" si="4"/>
        <v>0</v>
      </c>
      <c r="U6" s="11">
        <f t="shared" si="5"/>
        <v>0</v>
      </c>
      <c r="V6" s="11">
        <f t="shared" si="6"/>
        <v>23.5</v>
      </c>
      <c r="W6" s="10" t="s">
        <v>47</v>
      </c>
    </row>
    <row r="7" spans="1:23" s="7" customFormat="1" ht="24.75" customHeight="1" x14ac:dyDescent="0.25">
      <c r="A7" s="9">
        <v>5</v>
      </c>
      <c r="B7" s="10">
        <v>714459</v>
      </c>
      <c r="C7" s="10" t="s">
        <v>36</v>
      </c>
      <c r="D7" s="10" t="s">
        <v>38</v>
      </c>
      <c r="E7" s="10">
        <v>9</v>
      </c>
      <c r="F7" s="10"/>
      <c r="G7" s="10">
        <v>12.375</v>
      </c>
      <c r="H7" s="11">
        <f t="shared" si="0"/>
        <v>21.375</v>
      </c>
      <c r="I7" s="10"/>
      <c r="J7" s="10"/>
      <c r="K7" s="10"/>
      <c r="L7" s="10"/>
      <c r="M7" s="10"/>
      <c r="N7" s="10"/>
      <c r="O7" s="10"/>
      <c r="P7" s="12"/>
      <c r="Q7" s="11">
        <f t="shared" si="1"/>
        <v>0</v>
      </c>
      <c r="R7" s="11">
        <f t="shared" si="2"/>
        <v>0</v>
      </c>
      <c r="S7" s="11">
        <f t="shared" si="3"/>
        <v>0</v>
      </c>
      <c r="T7" s="11">
        <f t="shared" si="4"/>
        <v>0</v>
      </c>
      <c r="U7" s="11">
        <f t="shared" si="5"/>
        <v>0</v>
      </c>
      <c r="V7" s="11">
        <f t="shared" si="6"/>
        <v>21.375</v>
      </c>
      <c r="W7" s="10" t="s">
        <v>45</v>
      </c>
    </row>
    <row r="8" spans="1:23" s="7" customFormat="1" ht="39" customHeight="1" x14ac:dyDescent="0.25">
      <c r="A8" s="9">
        <v>6</v>
      </c>
      <c r="B8" s="10">
        <v>725000</v>
      </c>
      <c r="C8" s="10" t="s">
        <v>35</v>
      </c>
      <c r="D8" s="10" t="s">
        <v>39</v>
      </c>
      <c r="E8" s="10"/>
      <c r="F8" s="10"/>
      <c r="G8" s="10">
        <v>20</v>
      </c>
      <c r="H8" s="11">
        <f t="shared" si="0"/>
        <v>20</v>
      </c>
      <c r="I8" s="10"/>
      <c r="J8" s="10"/>
      <c r="K8" s="10"/>
      <c r="L8" s="10"/>
      <c r="M8" s="10"/>
      <c r="N8" s="10"/>
      <c r="O8" s="10"/>
      <c r="P8" s="12"/>
      <c r="Q8" s="11">
        <f t="shared" si="1"/>
        <v>0</v>
      </c>
      <c r="R8" s="11">
        <f t="shared" si="2"/>
        <v>0</v>
      </c>
      <c r="S8" s="11">
        <f t="shared" si="3"/>
        <v>0</v>
      </c>
      <c r="T8" s="11">
        <f t="shared" si="4"/>
        <v>0</v>
      </c>
      <c r="U8" s="11">
        <f t="shared" si="5"/>
        <v>0</v>
      </c>
      <c r="V8" s="11">
        <f t="shared" si="6"/>
        <v>20</v>
      </c>
      <c r="W8" s="10" t="s">
        <v>45</v>
      </c>
    </row>
    <row r="9" spans="1:23" s="7" customFormat="1" ht="39" customHeight="1" x14ac:dyDescent="0.25">
      <c r="A9" s="9">
        <v>7</v>
      </c>
      <c r="B9" s="10">
        <v>701352</v>
      </c>
      <c r="C9" s="10" t="s">
        <v>43</v>
      </c>
      <c r="D9" s="10" t="s">
        <v>44</v>
      </c>
      <c r="E9" s="10"/>
      <c r="F9" s="10"/>
      <c r="G9" s="10">
        <v>15.75</v>
      </c>
      <c r="H9" s="11">
        <f t="shared" si="0"/>
        <v>15.75</v>
      </c>
      <c r="I9" s="10">
        <v>4</v>
      </c>
      <c r="J9" s="10" t="s">
        <v>19</v>
      </c>
      <c r="K9" s="10"/>
      <c r="L9" s="10"/>
      <c r="M9" s="10"/>
      <c r="N9" s="10"/>
      <c r="O9" s="10"/>
      <c r="P9" s="12"/>
      <c r="Q9" s="11">
        <f t="shared" si="1"/>
        <v>0</v>
      </c>
      <c r="R9" s="11">
        <f t="shared" si="2"/>
        <v>19.75</v>
      </c>
      <c r="S9" s="11">
        <f t="shared" si="3"/>
        <v>0</v>
      </c>
      <c r="T9" s="11">
        <f t="shared" si="4"/>
        <v>0</v>
      </c>
      <c r="U9" s="11">
        <f t="shared" si="5"/>
        <v>0</v>
      </c>
      <c r="V9" s="11">
        <f t="shared" si="6"/>
        <v>19.75</v>
      </c>
      <c r="W9" s="10" t="s">
        <v>48</v>
      </c>
    </row>
    <row r="10" spans="1:23" s="7" customFormat="1" ht="31.5" customHeight="1" x14ac:dyDescent="0.25">
      <c r="A10" s="9">
        <v>8</v>
      </c>
      <c r="B10" s="10">
        <v>714222</v>
      </c>
      <c r="C10" s="10" t="s">
        <v>31</v>
      </c>
      <c r="D10" s="10" t="s">
        <v>40</v>
      </c>
      <c r="E10" s="10"/>
      <c r="F10" s="10"/>
      <c r="G10" s="10">
        <v>10.625</v>
      </c>
      <c r="H10" s="11">
        <f t="shared" si="0"/>
        <v>10.625</v>
      </c>
      <c r="I10" s="10">
        <v>4</v>
      </c>
      <c r="J10" s="10" t="s">
        <v>19</v>
      </c>
      <c r="K10" s="10"/>
      <c r="L10" s="10"/>
      <c r="M10" s="10"/>
      <c r="N10" s="10"/>
      <c r="O10" s="10"/>
      <c r="P10" s="12"/>
      <c r="Q10" s="11">
        <f t="shared" si="1"/>
        <v>0</v>
      </c>
      <c r="R10" s="11">
        <f t="shared" si="2"/>
        <v>14.625</v>
      </c>
      <c r="S10" s="11">
        <f t="shared" si="3"/>
        <v>0</v>
      </c>
      <c r="T10" s="11">
        <f t="shared" si="4"/>
        <v>0</v>
      </c>
      <c r="U10" s="11">
        <f t="shared" si="5"/>
        <v>0</v>
      </c>
      <c r="V10" s="11">
        <f t="shared" si="6"/>
        <v>14.625</v>
      </c>
      <c r="W10" s="10" t="s">
        <v>45</v>
      </c>
    </row>
    <row r="11" spans="1:23" s="7" customFormat="1" ht="47.25" customHeight="1" x14ac:dyDescent="0.25">
      <c r="A11" s="9">
        <v>9</v>
      </c>
      <c r="B11" s="10">
        <v>714982</v>
      </c>
      <c r="C11" s="10" t="s">
        <v>32</v>
      </c>
      <c r="D11" s="10" t="s">
        <v>41</v>
      </c>
      <c r="E11" s="10"/>
      <c r="F11" s="10"/>
      <c r="G11" s="10">
        <v>11.75</v>
      </c>
      <c r="H11" s="11">
        <f t="shared" si="0"/>
        <v>11.75</v>
      </c>
      <c r="I11" s="10"/>
      <c r="J11" s="10"/>
      <c r="K11" s="10"/>
      <c r="L11" s="10"/>
      <c r="M11" s="10"/>
      <c r="N11" s="10"/>
      <c r="O11" s="10"/>
      <c r="P11" s="12"/>
      <c r="Q11" s="11">
        <f t="shared" si="1"/>
        <v>0</v>
      </c>
      <c r="R11" s="11">
        <f t="shared" si="2"/>
        <v>0</v>
      </c>
      <c r="S11" s="11">
        <f t="shared" si="3"/>
        <v>0</v>
      </c>
      <c r="T11" s="11">
        <f t="shared" si="4"/>
        <v>0</v>
      </c>
      <c r="U11" s="11">
        <f t="shared" si="5"/>
        <v>0</v>
      </c>
      <c r="V11" s="11">
        <f t="shared" si="6"/>
        <v>11.75</v>
      </c>
      <c r="W11" s="10" t="s">
        <v>49</v>
      </c>
    </row>
    <row r="12" spans="1:23" s="7" customFormat="1" ht="39" customHeight="1" x14ac:dyDescent="0.25">
      <c r="A12" s="9">
        <v>10</v>
      </c>
      <c r="B12" s="10">
        <v>724951</v>
      </c>
      <c r="C12" s="10" t="s">
        <v>33</v>
      </c>
      <c r="D12" s="10" t="s">
        <v>42</v>
      </c>
      <c r="E12" s="10"/>
      <c r="F12" s="10"/>
      <c r="G12" s="10">
        <v>4.75</v>
      </c>
      <c r="H12" s="11">
        <f t="shared" si="0"/>
        <v>4.75</v>
      </c>
      <c r="I12" s="10"/>
      <c r="J12" s="10"/>
      <c r="K12" s="10"/>
      <c r="L12" s="10"/>
      <c r="M12" s="10"/>
      <c r="N12" s="10"/>
      <c r="O12" s="10"/>
      <c r="P12" s="12"/>
      <c r="Q12" s="11">
        <f t="shared" si="1"/>
        <v>0</v>
      </c>
      <c r="R12" s="11">
        <f t="shared" si="2"/>
        <v>0</v>
      </c>
      <c r="S12" s="11">
        <f t="shared" si="3"/>
        <v>0</v>
      </c>
      <c r="T12" s="11">
        <f t="shared" si="4"/>
        <v>0</v>
      </c>
      <c r="U12" s="11">
        <f t="shared" si="5"/>
        <v>0</v>
      </c>
      <c r="V12" s="11">
        <f t="shared" si="6"/>
        <v>4.75</v>
      </c>
      <c r="W12" s="10" t="s">
        <v>50</v>
      </c>
    </row>
  </sheetData>
  <sortState xmlns:xlrd2="http://schemas.microsoft.com/office/spreadsheetml/2017/richdata2" ref="A3:W13">
    <sortCondition descending="1" ref="V2"/>
  </sortState>
  <mergeCells count="1">
    <mergeCell ref="A1:W1"/>
  </mergeCells>
  <phoneticPr fontId="7" type="noConversion"/>
  <conditionalFormatting sqref="Q4:V12">
    <cfRule type="cellIs" dxfId="1" priority="12" stopIfTrue="1" operator="equal">
      <formula>0</formula>
    </cfRule>
  </conditionalFormatting>
  <conditionalFormatting sqref="Q3:V3">
    <cfRule type="cellIs" dxfId="0" priority="1" stopIfTrue="1" operator="equal">
      <formula>0</formula>
    </cfRule>
  </conditionalFormatting>
  <pageMargins left="0.2" right="0.2" top="0.4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ΠΕ60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2023-09-07T09:50:39Z</dcterms:modified>
</cp:coreProperties>
</file>