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45" windowWidth="15480" windowHeight="9240"/>
  </bookViews>
  <sheets>
    <sheet name="Προσωρινη τοποθετηση " sheetId="13" r:id="rId1"/>
  </sheets>
  <definedNames>
    <definedName name="_xlnm._FilterDatabase" localSheetId="0" hidden="1">'Προσωρινη τοποθετηση '!$A$3:$R$7</definedName>
  </definedNames>
  <calcPr calcId="125725"/>
</workbook>
</file>

<file path=xl/calcChain.xml><?xml version="1.0" encoding="utf-8"?>
<calcChain xmlns="http://schemas.openxmlformats.org/spreadsheetml/2006/main">
  <c r="L5" i="13"/>
  <c r="M5"/>
  <c r="N5"/>
  <c r="O5"/>
  <c r="P5"/>
  <c r="Q5" l="1"/>
  <c r="P3"/>
  <c r="O3"/>
  <c r="N3"/>
  <c r="M3"/>
  <c r="L3"/>
  <c r="P6"/>
  <c r="O6"/>
  <c r="N6"/>
  <c r="M6"/>
  <c r="L6"/>
  <c r="P4"/>
  <c r="O4"/>
  <c r="N4"/>
  <c r="M4"/>
  <c r="L4"/>
  <c r="P7"/>
  <c r="O7"/>
  <c r="N7"/>
  <c r="M7"/>
  <c r="L7"/>
  <c r="Q3" l="1"/>
  <c r="Q7"/>
  <c r="Q4"/>
  <c r="Q6"/>
</calcChain>
</file>

<file path=xl/sharedStrings.xml><?xml version="1.0" encoding="utf-8"?>
<sst xmlns="http://schemas.openxmlformats.org/spreadsheetml/2006/main" count="49" uniqueCount="42">
  <si>
    <t>ΟΝΟΜΑΤΕΠΩΝΥΜΟ</t>
  </si>
  <si>
    <t xml:space="preserve">ΜΟΡΙΑ ΜΕΤΑΘΕΣΗΣ 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</si>
  <si>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</si>
  <si>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</si>
  <si>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</si>
  <si>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</si>
  <si>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</si>
  <si>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</si>
  <si>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</si>
  <si>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</si>
  <si>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</si>
  <si>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ΚΟΖΑΝΗΣ</t>
  </si>
  <si>
    <t>ΥΠΟΧΡ. ΩΡΑΡΙΟ</t>
  </si>
  <si>
    <t>ΜΕΓ ΜΟΡΙΑ</t>
  </si>
  <si>
    <t xml:space="preserve">ΣΧΟΛΙΚΗ ΜΟΝΑΔΑ ΟΡΓΑΝΙΚΗΣ ΜΕ ΩΡΕΣ/ΕΒΔ </t>
  </si>
  <si>
    <t>ΣΧΟΛΙΚΗ ΜΟΝΑΔΑ ΚΥΡΙΑΣ ΤΟΠΟΘΕΤΗΣΗΣ</t>
  </si>
  <si>
    <t>Γρηγοριάδου Ελένη</t>
  </si>
  <si>
    <t>Σαμπαλιώτη Φωτεινή</t>
  </si>
  <si>
    <t>ΠΥΣΠΕ Κοζάνης</t>
  </si>
  <si>
    <t>ΣΥΝΟΛΟ ΔΗΜΟΣ ΒΕΛΒΕΝΤΟΥ</t>
  </si>
  <si>
    <t>ΣΥΝΟΛΟ ΔΗΜΟΣ ΣΕΡΒΙΩΝ</t>
  </si>
  <si>
    <t>ΣΕΡΒΙΩΝ</t>
  </si>
  <si>
    <t>Δημαράς Χαράλαμπος</t>
  </si>
  <si>
    <t>Σιακαβάρας Δημήτρης</t>
  </si>
  <si>
    <t>Ζιάβρα Ευαγγελία</t>
  </si>
  <si>
    <t xml:space="preserve">ΤΟΠΟΘΕΤΗΣΗ ΑΠΌ 1-9-2022 </t>
  </si>
  <si>
    <t>ΔΣ Αγ.Παρασκευή 3 ώρες/εβδ</t>
  </si>
  <si>
    <t>ΔΣ 2ο Σερβίων 3 ώρες/εβδ</t>
  </si>
  <si>
    <t>Νέα αίτηση
(υπόλοιπο 19 ώρες)</t>
  </si>
  <si>
    <t>ΔΣ Χ.Μούκα 11 ώρες/εβδ</t>
  </si>
  <si>
    <t>ΔΣ 2ο Κοζάνης 4+6 ώρες/εβδ</t>
  </si>
  <si>
    <t>ΔΣ 6ο Κοζάνης 0+4 ώρες/εβδ
ΔΣ 17ο Κοζάνης 8 ώρες/εβδ</t>
  </si>
  <si>
    <t>ΔΣ 18ο Κοζάνης 0+2 ώρες/εβδ
ΔΣ 8ο Κοζάνης 5 ώρες/εβδ
ΔΣ Χ.Μεγδάνη 0+6 ώρες/εβδ
Νέα αίτηση
(υπόλοιπο 9 ώρες)</t>
  </si>
  <si>
    <t>ΔΣ Λευκόβρυσης
(16 ώρες/εβδ)</t>
  </si>
  <si>
    <t>ΔΣ 18ο Κοζάνης ΚΤ 11 ώρες/εβδ
ΔΣ 17ο Κοζάνης 8 ώρες/εβδ
ΔΣ 11ο Πτολ/δας 4 ώρες/εβδ</t>
  </si>
  <si>
    <t>ΔΣ 18ο Κοζάνης 11 ώρες/εβδ</t>
  </si>
  <si>
    <t>ΔΣ 18ο Κοζάνης 0+2 ώρες/εβδ
ΔΣ 8ο Κοζάνης 5 ώρες/εβδ
ΔΣ Χ.Μεγδάνη 0+6 ώρες/εβδ
ΔΣ Χ.Μούκα 4 ώρες/εβδ
ΔΣ 9ο Πτολ/δας 5 ώρες/εβδ</t>
  </si>
  <si>
    <t xml:space="preserve">ΠΡΟΣΩΡΙΝΗ ΤΟΠΟΘΕΤΗΣΗ  ΣΥΜΠΛΗΡΩΣΗ ΩΡΑΡΙΟΥ ΤΡΟΠΟΠΟΙΗΣΕΙΣ ΕΚΠΑΙΔΕΥΤΙΚΩΝ ΚΛΑΔΟΥ ΠΕ11  ΤΗΣ ΔΙΕΥΘΥΝΣΗΣ ΠΕ ΚΟΖΑΝΗΣ (Πράξη 20 26-8-2022) </t>
  </si>
  <si>
    <t xml:space="preserve">ΝΕΑ ΤΟΠΟΘΕΤΗΣΗ </t>
  </si>
  <si>
    <t>ΔΣ Λευκόβρυσης ΚΤ 16 ώρες/εβδ
ΔΣ Αγ.Παρασκευής  3+2 ώρες/εβδ</t>
  </si>
  <si>
    <t>ΔΣ 2ο Σερβίων 3 ώρες/εβδ
ΔΣ Βελβεντού 2+2 ώρες/εβδ
ΔΣ 9ο Πτολ/δας 11+ 4 ώρες/εβδ</t>
  </si>
  <si>
    <t>ΔΣ Χ.Μούκα  7 ώρες/εβδ
ΔΣ 2ο Κοζάνης 2+8 ΚΤ ώρες/εβδ
ΔΣ 6ο Κοζάνης 0+4 ώρες/εβδ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</si>
</sst>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3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</font>
    <font>
      <sz val="10"/>
      <name val="Arial"/>
      <family val="2"/>
      <charset val="161"/>
    </font>
    <font>
      <b/>
      <sz val="7"/>
      <color indexed="8"/>
      <name val="Calibri"/>
      <family val="2"/>
      <charset val="161"/>
    </font>
    <font>
      <sz val="7"/>
      <color theme="1"/>
      <name val="Calibri"/>
      <family val="2"/>
      <charset val="161"/>
    </font>
    <font>
      <sz val="7"/>
      <color theme="1"/>
      <name val="Calibri"/>
      <family val="2"/>
      <charset val="161"/>
      <scheme val="minor"/>
    </font>
    <font>
      <sz val="7"/>
      <name val="Calibri"/>
      <family val="2"/>
      <charset val="161"/>
    </font>
    <font>
      <b/>
      <sz val="7"/>
      <name val="Calibri"/>
      <family val="2"/>
      <charset val="161"/>
    </font>
    <font>
      <sz val="7"/>
      <color indexed="8"/>
      <name val="Calibri"/>
      <family val="2"/>
      <charset val="161"/>
    </font>
    <font>
      <b/>
      <sz val="7"/>
      <color rgb="FFFF0000"/>
      <name val="Calibri"/>
      <family val="2"/>
      <charset val="161"/>
    </font>
    <font>
      <b/>
      <sz val="7"/>
      <color theme="1"/>
      <name val="Calibri"/>
      <family val="2"/>
      <charset val="161"/>
      <scheme val="minor"/>
    </font>
    <font>
      <b/>
      <sz val="9"/>
      <name val="Calibri"/>
      <family val="2"/>
      <charset val="161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wrapText="1"/>
    </xf>
  </cellStyleXfs>
  <cellXfs count="3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</cellXfs>
  <cellStyles count="2">
    <cellStyle name="Κανονικό" xfId="0" builtinId="0"/>
    <cellStyle name="Κανονικό 4" xfId="1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"/>
  <sheetViews>
    <sheetView tabSelected="1" zoomScaleNormal="100" workbookViewId="0">
      <selection activeCell="R11" sqref="R11"/>
    </sheetView>
  </sheetViews>
  <sheetFormatPr defaultColWidth="9.140625" defaultRowHeight="15"/>
  <cols>
    <col min="1" max="1" width="3" style="1" bestFit="1" customWidth="1"/>
    <col min="2" max="2" width="8.5703125" style="2" customWidth="1"/>
    <col min="3" max="3" width="16.7109375" style="2" bestFit="1" customWidth="1"/>
    <col min="4" max="4" width="5" style="2" bestFit="1" customWidth="1"/>
    <col min="5" max="5" width="11.28515625" style="2" customWidth="1"/>
    <col min="6" max="6" width="12.28515625" style="2" customWidth="1"/>
    <col min="7" max="7" width="7.42578125" style="2" customWidth="1"/>
    <col min="8" max="8" width="5.5703125" style="2" customWidth="1"/>
    <col min="9" max="9" width="9" style="2" customWidth="1"/>
    <col min="10" max="10" width="5.140625" style="2" customWidth="1"/>
    <col min="11" max="11" width="8.85546875" style="2" customWidth="1"/>
    <col min="12" max="12" width="7.85546875" style="2" customWidth="1"/>
    <col min="13" max="13" width="5.85546875" style="2" customWidth="1"/>
    <col min="14" max="14" width="7.140625" style="2" customWidth="1"/>
    <col min="15" max="15" width="6.42578125" style="2" customWidth="1"/>
    <col min="16" max="16" width="5.140625" style="2" customWidth="1"/>
    <col min="17" max="17" width="7.140625" style="2" customWidth="1"/>
    <col min="18" max="18" width="18" style="2" customWidth="1"/>
    <col min="19" max="19" width="24.140625" style="2" customWidth="1"/>
    <col min="20" max="16384" width="9.140625" style="2"/>
  </cols>
  <sheetData>
    <row r="1" spans="1:19">
      <c r="A1" s="31" t="s">
        <v>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3"/>
      <c r="S1" s="27"/>
    </row>
    <row r="2" spans="1:19" ht="74.25" customHeight="1">
      <c r="A2" s="28" t="s">
        <v>10</v>
      </c>
      <c r="B2" s="28" t="s">
        <v>2</v>
      </c>
      <c r="C2" s="28" t="s">
        <v>0</v>
      </c>
      <c r="D2" s="28" t="s">
        <v>12</v>
      </c>
      <c r="E2" s="28" t="s">
        <v>14</v>
      </c>
      <c r="F2" s="28" t="s">
        <v>15</v>
      </c>
      <c r="G2" s="29" t="s">
        <v>1</v>
      </c>
      <c r="H2" s="29" t="s">
        <v>3</v>
      </c>
      <c r="I2" s="29" t="s">
        <v>4</v>
      </c>
      <c r="J2" s="29" t="s">
        <v>5</v>
      </c>
      <c r="K2" s="29" t="s">
        <v>6</v>
      </c>
      <c r="L2" s="29" t="s">
        <v>9</v>
      </c>
      <c r="M2" s="29" t="s">
        <v>8</v>
      </c>
      <c r="N2" s="29" t="s">
        <v>7</v>
      </c>
      <c r="O2" s="29" t="s">
        <v>20</v>
      </c>
      <c r="P2" s="29" t="s">
        <v>19</v>
      </c>
      <c r="Q2" s="28" t="s">
        <v>13</v>
      </c>
      <c r="R2" s="28" t="s">
        <v>25</v>
      </c>
      <c r="S2" s="30" t="s">
        <v>38</v>
      </c>
    </row>
    <row r="3" spans="1:19" ht="34.9" customHeight="1">
      <c r="A3" s="3">
        <v>1</v>
      </c>
      <c r="B3" s="4">
        <v>596322</v>
      </c>
      <c r="C3" s="5" t="s">
        <v>23</v>
      </c>
      <c r="D3" s="6">
        <v>21</v>
      </c>
      <c r="E3" s="6" t="s">
        <v>33</v>
      </c>
      <c r="F3" s="7"/>
      <c r="G3" s="18">
        <v>121.48</v>
      </c>
      <c r="H3" s="21">
        <v>4</v>
      </c>
      <c r="I3" s="16" t="s">
        <v>11</v>
      </c>
      <c r="J3" s="21"/>
      <c r="K3" s="16"/>
      <c r="L3" s="20">
        <f t="shared" ref="L3:L7" si="0" xml:space="preserve"> IF(AND(I3 = "ΕΟΡΔΑΙΑΣ",K3 = "ΕΟΡΔΑΙΑΣ"), SUM(G3,H3,J3),  IF(I3 = "ΕΟΡΔΑΙΑΣ", SUM(G3,H3), 0) + IF(K3 = "ΕΟΡΔΑΙΑΣ", SUM(G3,J3),0))</f>
        <v>0</v>
      </c>
      <c r="M3" s="20">
        <f t="shared" ref="M3:M7" si="1" xml:space="preserve"> IF(AND(I3 = "ΚΟΖΑΝΗΣ",K3 = "ΚΟΖΑΝΗΣ"), SUM(G3,H3,J3),  IF(I3 = "ΚΟΖΑΝΗΣ", SUM(G3,H3), 0) + IF(K3 = "ΚΟΖΑΝΗΣ", SUM(G3,J3),0))</f>
        <v>125.48</v>
      </c>
      <c r="N3" s="20">
        <f t="shared" ref="N3:N7" si="2" xml:space="preserve"> IF(AND(I3 = "ΒΟΙΟΥ",K3 = "ΒΟΙΟΥ"), SUM(G3,H3,J3),  IF(I3 = "ΒΟΙΟΥ", SUM(G3,H3), 0) + IF(K3 = "ΒΟΙΟΥ", SUM(G3,J3),0))</f>
        <v>0</v>
      </c>
      <c r="O3" s="20">
        <f t="shared" ref="O3:O7" si="3" xml:space="preserve"> IF(AND($I3 = "ΣΕΡΒΙΩΝ",$K3 = "ΣΕΡΒΙΩΝ"), SUM($G3,$H3,$J3),  IF($I3 = "ΣΕΡΒΙΩΝ", SUM($G3,$H3), 0) + IF($K3 = "ΣΕΡΒΙΩΝ", SUM($G3,$J3),0))</f>
        <v>0</v>
      </c>
      <c r="P3" s="20">
        <f t="shared" ref="P3:P7" si="4" xml:space="preserve"> IF(AND($I3 = "ΒΕΛΒΕΝΤΟΥ",$K3 = "ΒΕΛΒΕΝΤΟΥ"), SUM($G3,$H3,$J3),  IF($I3 = "ΒΕΛΒΕΝΤΟΥ", SUM($G3,$H3), 0) + IF($K3 = "ΒΕΛΒΕΝΤΟΥ", SUM($G3,$J3),0))</f>
        <v>0</v>
      </c>
      <c r="Q3" s="9">
        <f t="shared" ref="Q3:Q7" si="5">MAX(L3:P3,G3)</f>
        <v>125.48</v>
      </c>
      <c r="R3" s="10" t="s">
        <v>26</v>
      </c>
      <c r="S3" s="13" t="s">
        <v>39</v>
      </c>
    </row>
    <row r="4" spans="1:19" ht="34.9" customHeight="1">
      <c r="A4" s="3">
        <v>2</v>
      </c>
      <c r="B4" s="11">
        <v>619972</v>
      </c>
      <c r="C4" s="5" t="s">
        <v>22</v>
      </c>
      <c r="D4" s="6">
        <v>22</v>
      </c>
      <c r="E4" s="12" t="s">
        <v>18</v>
      </c>
      <c r="F4" s="7" t="s">
        <v>27</v>
      </c>
      <c r="G4" s="18">
        <v>97.43</v>
      </c>
      <c r="H4" s="21">
        <v>4</v>
      </c>
      <c r="I4" s="16" t="s">
        <v>21</v>
      </c>
      <c r="J4" s="25">
        <v>4</v>
      </c>
      <c r="K4" s="26" t="s">
        <v>21</v>
      </c>
      <c r="L4" s="20">
        <f t="shared" si="0"/>
        <v>0</v>
      </c>
      <c r="M4" s="20">
        <f t="shared" si="1"/>
        <v>0</v>
      </c>
      <c r="N4" s="20">
        <f t="shared" si="2"/>
        <v>0</v>
      </c>
      <c r="O4" s="20">
        <f t="shared" si="3"/>
        <v>105.43</v>
      </c>
      <c r="P4" s="20">
        <f t="shared" si="4"/>
        <v>0</v>
      </c>
      <c r="Q4" s="8">
        <f t="shared" si="5"/>
        <v>105.43</v>
      </c>
      <c r="R4" s="13" t="s">
        <v>28</v>
      </c>
      <c r="S4" s="7" t="s">
        <v>40</v>
      </c>
    </row>
    <row r="5" spans="1:19" ht="40.9" customHeight="1">
      <c r="A5" s="3">
        <v>3</v>
      </c>
      <c r="B5" s="5">
        <v>195861</v>
      </c>
      <c r="C5" s="5" t="s">
        <v>24</v>
      </c>
      <c r="D5" s="5">
        <v>21</v>
      </c>
      <c r="E5" s="12" t="s">
        <v>18</v>
      </c>
      <c r="F5" s="14" t="s">
        <v>29</v>
      </c>
      <c r="G5" s="19">
        <v>98.96</v>
      </c>
      <c r="H5" s="23"/>
      <c r="I5" s="24"/>
      <c r="J5" s="22"/>
      <c r="K5" s="17"/>
      <c r="L5" s="20">
        <f xml:space="preserve"> IF(AND(I5 = "ΕΟΡΔΑΙΑΣ",K5 = "ΕΟΡΔΑΙΑΣ"), SUM(G5,H5,J5),  IF(I5 = "ΕΟΡΔΑΙΑΣ", SUM(G5,H5), 0) + IF(K5 = "ΕΟΡΔΑΙΑΣ", SUM(G5,J5),0))</f>
        <v>0</v>
      </c>
      <c r="M5" s="20">
        <f xml:space="preserve"> IF(AND(I5 = "ΚΟΖΑΝΗΣ",K5 = "ΚΟΖΑΝΗΣ"), SUM(G5,H5,J5),  IF(I5 = "ΚΟΖΑΝΗΣ", SUM(G5,H5), 0) + IF(K5 = "ΚΟΖΑΝΗΣ", SUM(G5,J5),0))</f>
        <v>0</v>
      </c>
      <c r="N5" s="20">
        <f xml:space="preserve"> IF(AND(I5 = "ΒΟΙΟΥ",K5 = "ΒΟΙΟΥ"), SUM(G5,H5,J5),  IF(I5 = "ΒΟΙΟΥ", SUM(G5,H5), 0) + IF(K5 = "ΒΟΙΟΥ", SUM(G5,J5),0))</f>
        <v>0</v>
      </c>
      <c r="O5" s="20">
        <f xml:space="preserve"> IF(AND($I5 = "ΣΕΡΒΙΩΝ",$K5 = "ΣΕΡΒΙΩΝ"), SUM($G5,$H5,$J5),  IF($I5 = "ΣΕΡΒΙΩΝ", SUM($G5,$H5), 0) + IF($K5 = "ΣΕΡΒΙΩΝ", SUM($G5,$J5),0))</f>
        <v>0</v>
      </c>
      <c r="P5" s="20">
        <f xml:space="preserve"> IF(AND($I5 = "ΒΕΛΒΕΝΤΟΥ",$K5 = "ΒΕΛΒΕΝΤΟΥ"), SUM($G5,$H5,$J5),  IF($I5 = "ΒΕΛΒΕΝΤΟΥ", SUM($G5,$H5), 0) + IF($K5 = "ΒΕΛΒΕΝΤΟΥ", SUM($G5,$J5),0))</f>
        <v>0</v>
      </c>
      <c r="Q5" s="9">
        <f>MAX(L5:P5,G5)</f>
        <v>98.96</v>
      </c>
      <c r="R5" s="14" t="s">
        <v>30</v>
      </c>
      <c r="S5" s="15" t="s">
        <v>41</v>
      </c>
    </row>
    <row r="6" spans="1:19" ht="50.25" customHeight="1">
      <c r="A6" s="3">
        <v>4</v>
      </c>
      <c r="B6" s="11">
        <v>228747</v>
      </c>
      <c r="C6" s="5" t="s">
        <v>17</v>
      </c>
      <c r="D6" s="6">
        <v>23</v>
      </c>
      <c r="E6" s="12" t="s">
        <v>18</v>
      </c>
      <c r="F6" s="7" t="s">
        <v>35</v>
      </c>
      <c r="G6" s="18">
        <v>87.02</v>
      </c>
      <c r="H6" s="21">
        <v>4</v>
      </c>
      <c r="I6" s="16" t="s">
        <v>11</v>
      </c>
      <c r="J6" s="21"/>
      <c r="K6" s="16"/>
      <c r="L6" s="20">
        <f t="shared" si="0"/>
        <v>0</v>
      </c>
      <c r="M6" s="20">
        <f t="shared" si="1"/>
        <v>91.02</v>
      </c>
      <c r="N6" s="20">
        <f t="shared" si="2"/>
        <v>0</v>
      </c>
      <c r="O6" s="20">
        <f t="shared" si="3"/>
        <v>0</v>
      </c>
      <c r="P6" s="20">
        <f t="shared" si="4"/>
        <v>0</v>
      </c>
      <c r="Q6" s="8">
        <f t="shared" si="5"/>
        <v>91.02</v>
      </c>
      <c r="R6" s="13" t="s">
        <v>31</v>
      </c>
      <c r="S6" s="15" t="s">
        <v>34</v>
      </c>
    </row>
    <row r="7" spans="1:19" ht="56.25" customHeight="1">
      <c r="A7" s="3">
        <v>5</v>
      </c>
      <c r="B7" s="11">
        <v>227856</v>
      </c>
      <c r="C7" s="5" t="s">
        <v>16</v>
      </c>
      <c r="D7" s="6">
        <v>22</v>
      </c>
      <c r="E7" s="12" t="s">
        <v>18</v>
      </c>
      <c r="F7" s="7"/>
      <c r="G7" s="18">
        <v>81.55</v>
      </c>
      <c r="H7" s="21">
        <v>4</v>
      </c>
      <c r="I7" s="16" t="s">
        <v>11</v>
      </c>
      <c r="J7" s="21">
        <v>4</v>
      </c>
      <c r="K7" s="16" t="s">
        <v>11</v>
      </c>
      <c r="L7" s="20">
        <f t="shared" si="0"/>
        <v>0</v>
      </c>
      <c r="M7" s="20">
        <f t="shared" si="1"/>
        <v>89.55</v>
      </c>
      <c r="N7" s="20">
        <f t="shared" si="2"/>
        <v>0</v>
      </c>
      <c r="O7" s="20">
        <f t="shared" si="3"/>
        <v>0</v>
      </c>
      <c r="P7" s="20">
        <f t="shared" si="4"/>
        <v>0</v>
      </c>
      <c r="Q7" s="8">
        <f t="shared" si="5"/>
        <v>89.55</v>
      </c>
      <c r="R7" s="13" t="s">
        <v>32</v>
      </c>
      <c r="S7" s="13" t="s">
        <v>36</v>
      </c>
    </row>
  </sheetData>
  <sortState ref="A3:R40">
    <sortCondition descending="1" ref="Q1"/>
  </sortState>
  <conditionalFormatting sqref="M7 Q7 M5 Q5 L6:Q6 L3:Q4">
    <cfRule type="cellIs" dxfId="0" priority="5" stopIfTrue="1" operator="equal">
      <formula>0</formula>
    </cfRule>
  </conditionalFormatting>
  <pageMargins left="0.15748031496062992" right="0.15748031496062992" top="0.15748031496062992" bottom="0.15748031496062992" header="0.35433070866141736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Προσωρινη τοποθετηση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2022-08-26T11:44:44Z</dcterms:modified>
</cp:coreProperties>
</file>